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<sst xmlns="http://schemas.openxmlformats.org/spreadsheetml/2006/main" count="341" uniqueCount="306">
  <si>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</si>
  <si>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</si>
  <si>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</si>
  <si>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</si>
  <si>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</si>
  <si>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</si>
  <si>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</si>
  <si>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</si>
  <si>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</si>
  <si>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</si>
  <si>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</si>
  <si>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</si>
  <si>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</si>
  <si>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</si>
  <si>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</si>
  <si>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</si>
  <si>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</si>
  <si>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</si>
  <si>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</si>
  <si>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</si>
  <si>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I.I.S. "LUIGI EINAUDI"</t>
  </si>
  <si>
    <t>26100 CREMONA (CR) VIA BISSOLATI, 96 C.F. 80003440197 C.M. CRIS00600T</t>
  </si>
  <si>
    <t>20214E04907 del 05/02/2021</t>
  </si>
  <si>
    <t>1021008806 del 04/02/2021</t>
  </si>
  <si>
    <t>1021023049 del 10/02/2021</t>
  </si>
  <si>
    <t>0/95 del 19/01/2021</t>
  </si>
  <si>
    <t>LPA/21000051 del 15/02/2021</t>
  </si>
  <si>
    <t>V9/0000050 del 11/01/2021</t>
  </si>
  <si>
    <t>FPA/000029 del 29/01/2021</t>
  </si>
  <si>
    <t>FPA/000030 del 29/01/2021</t>
  </si>
  <si>
    <t>FPD/000073 del 29/01/2021</t>
  </si>
  <si>
    <t>FPD/000074 del 29/01/2021</t>
  </si>
  <si>
    <t>9/4 del 23/12/2020</t>
  </si>
  <si>
    <t>006216 del 31/12/2020</t>
  </si>
  <si>
    <t>4219000004 del 05/01/2021</t>
  </si>
  <si>
    <t>32 del 14/01/2021</t>
  </si>
  <si>
    <t>210148/E del 13/01/2021</t>
  </si>
  <si>
    <t>27 del 30/01/2021</t>
  </si>
  <si>
    <t>2/B del 31/01/2021</t>
  </si>
  <si>
    <t>21-0109 del 04/02/2021</t>
  </si>
  <si>
    <t>202111000000158 del 26/01/2021</t>
  </si>
  <si>
    <t>202111000000067 del 26/01/2021</t>
  </si>
  <si>
    <t>202111000000131 del 26/01/2021</t>
  </si>
  <si>
    <t>2021   263 del 10/02/2021</t>
  </si>
  <si>
    <t>000552 del 30/01/2021</t>
  </si>
  <si>
    <t>99 del 31/01/2021</t>
  </si>
  <si>
    <t>000000000000002/07 del 31/01/2021</t>
  </si>
  <si>
    <t>70 del 31/01/2021</t>
  </si>
  <si>
    <t>16854 del 22/12/2020</t>
  </si>
  <si>
    <t>9/1 del 04/01/2021</t>
  </si>
  <si>
    <t>PA-12/2021 del 26/01/2021</t>
  </si>
  <si>
    <t>H00117 del 06/02/2021</t>
  </si>
  <si>
    <t>H00043 del 23/01/2021</t>
  </si>
  <si>
    <t>H00042 del 23/01/2021</t>
  </si>
  <si>
    <t>H00044 del 23/01/2021</t>
  </si>
  <si>
    <t>H00152 del 16/02/2021</t>
  </si>
  <si>
    <t>4219000141 del 21/02/2021</t>
  </si>
  <si>
    <t>A20020201000046989 del 31/12/2020</t>
  </si>
  <si>
    <t>A20020201000046990 del 31/12/2020</t>
  </si>
  <si>
    <t>A20020201000046991 del 31/12/2020</t>
  </si>
  <si>
    <t>A20020201000046988 del 31/12/2020</t>
  </si>
  <si>
    <t>A20020201000046987 del 31/12/2020</t>
  </si>
  <si>
    <t>FPA/000112 del 26/02/2021</t>
  </si>
  <si>
    <t>FPA/000113 del 26/02/2021</t>
  </si>
  <si>
    <t>FPD/000153 del 26/02/2021</t>
  </si>
  <si>
    <t>FPD/000154 del 26/02/2021</t>
  </si>
  <si>
    <t>2021   206 del 28/01/2021</t>
  </si>
  <si>
    <t>2PA del 20/01/2021</t>
  </si>
  <si>
    <t>87 del 27/02/2021</t>
  </si>
  <si>
    <t>30 del 01/03/2021</t>
  </si>
  <si>
    <t>2021   321 del 26/02/2021</t>
  </si>
  <si>
    <t>000000000000003/07 del 28/02/2021</t>
  </si>
  <si>
    <t>001104 del 27/02/2021</t>
  </si>
  <si>
    <t>42/PA del 28/02/2021</t>
  </si>
  <si>
    <t>13/PP del 31/01/2021</t>
  </si>
  <si>
    <t>H00217 del 27/02/2021</t>
  </si>
  <si>
    <t>7/PA del 29/12/2020</t>
  </si>
  <si>
    <t>1021045381 del 05/03/2021</t>
  </si>
  <si>
    <t>114/SP del 11/03/2021</t>
  </si>
  <si>
    <t>H00216 del 27/02/2021</t>
  </si>
  <si>
    <t>FATTPA 3_21 del 12/03/2021</t>
  </si>
  <si>
    <t>0000000958/PA del 14/03/2021</t>
  </si>
  <si>
    <t>4219000238 del 19/03/2021</t>
  </si>
  <si>
    <t>FEPA000021 del 22/03/2021</t>
  </si>
  <si>
    <t>2/PA del 25/03/2021</t>
  </si>
  <si>
    <t>3541 del 17/03/2021</t>
  </si>
  <si>
    <t>202111000002288 del 25/03/2021</t>
  </si>
  <si>
    <t>202111000002377 del 25/03/2021</t>
  </si>
  <si>
    <t>202111000002349 del 25/03/2021</t>
  </si>
  <si>
    <t>EFAT/2021/1419 del 31/03/2021</t>
  </si>
  <si>
    <t>4/PA del 01/04/2021</t>
  </si>
  <si>
    <t>1021074576 del 30/03/2021</t>
  </si>
  <si>
    <t>309/2021 del 31/03/2021</t>
  </si>
  <si>
    <t>154 del 31/03/2021</t>
  </si>
  <si>
    <t>FPD/000206 del 31/03/2021</t>
  </si>
  <si>
    <t>FPA/000180 del 31/03/2021</t>
  </si>
  <si>
    <t>FPD/000205 del 31/03/2021</t>
  </si>
  <si>
    <t>FPA/000179 del 31/03/2021</t>
  </si>
  <si>
    <t>FEPA000026 del 31/03/2021</t>
  </si>
  <si>
    <t>249 del 31/03/2021</t>
  </si>
  <si>
    <t>A20020211000007885 del 31/03/2021</t>
  </si>
  <si>
    <t>A20020211000007886 del 31/03/2021</t>
  </si>
  <si>
    <t>A20020211000007887 del 31/03/2021</t>
  </si>
  <si>
    <t>A20020211000007884 del 31/03/2021</t>
  </si>
  <si>
    <t>A20020211000007883 del 31/03/2021</t>
  </si>
  <si>
    <t>303 del 31/03/2021</t>
  </si>
  <si>
    <t>272 del 31/03/2021</t>
  </si>
  <si>
    <t>3801 del 25/03/2021</t>
  </si>
  <si>
    <t>3802 del 25/03/2021</t>
  </si>
  <si>
    <t>4104 del 06/04/2021</t>
  </si>
  <si>
    <t>H00376 del 24/04/2021</t>
  </si>
  <si>
    <t>H00374 del 24/04/2021</t>
  </si>
  <si>
    <t>H00375 del 24/04/2021</t>
  </si>
  <si>
    <t>4219000289 del 09/04/2021</t>
  </si>
  <si>
    <t>4219000300 del 12/04/2021</t>
  </si>
  <si>
    <t>000000000000004/07 del 31/03/2021</t>
  </si>
  <si>
    <t>2021   592 del 16/04/2021</t>
  </si>
  <si>
    <t>V9/0001322 del 13/04/2021</t>
  </si>
  <si>
    <t>V9/0001438 del 20/04/2021</t>
  </si>
  <si>
    <t>18 del 14/04/2021</t>
  </si>
  <si>
    <t>AB-FT-210002467 del 23/04/2021</t>
  </si>
  <si>
    <t>1021097024 del 23/04/2021</t>
  </si>
  <si>
    <t>3/FEL1 del 26/04/2021</t>
  </si>
  <si>
    <t>FPA/000236 del 30/04/2021</t>
  </si>
  <si>
    <t>FPD/000271 del 30/04/2021</t>
  </si>
  <si>
    <t>FPD/000272 del 30/04/2021</t>
  </si>
  <si>
    <t>FPA/000237 del 30/04/2021</t>
  </si>
  <si>
    <t>214 del 30/04/2021</t>
  </si>
  <si>
    <t>000000000000005/07 del 30/04/2021</t>
  </si>
  <si>
    <t>H00421 del 30/04/2021</t>
  </si>
  <si>
    <t>H00422 del 30/04/2021</t>
  </si>
  <si>
    <t>H00423 del 30/04/2021</t>
  </si>
  <si>
    <t>002217 del 30/04/2021</t>
  </si>
  <si>
    <t>4219000379 del 07/05/2021</t>
  </si>
  <si>
    <t>62 del 11/05/2021</t>
  </si>
  <si>
    <t>12/P del 30/04/2021</t>
  </si>
  <si>
    <t>V3-12380 del 10/05/2021</t>
  </si>
  <si>
    <t>100M del 25/05/2021</t>
  </si>
  <si>
    <t>4/FE del 24/05/2021</t>
  </si>
  <si>
    <t>4219000432 del 21/05/2021</t>
  </si>
  <si>
    <t>2021   344/E del 20/05/2021</t>
  </si>
  <si>
    <t>0002122017 del 28/05/2021</t>
  </si>
  <si>
    <t>FATTPA 3_21 del 08/06/2021</t>
  </si>
  <si>
    <t>FATTPA 4_21 del 08/06/2021</t>
  </si>
  <si>
    <t>5 del 05/06/2021</t>
  </si>
  <si>
    <t>96 del 11/06/2021</t>
  </si>
  <si>
    <t>FPA/000303 del 31/05/2021</t>
  </si>
  <si>
    <t>FPA/000304 del 31/05/2021</t>
  </si>
  <si>
    <t>FPD/000339 del 31/05/2021</t>
  </si>
  <si>
    <t>FPD/000340 del 31/05/2021</t>
  </si>
  <si>
    <t>202111000004586 del 27/05/2021</t>
  </si>
  <si>
    <t>202111000004547 del 27/05/2021</t>
  </si>
  <si>
    <t>202111000004482 del 27/05/2021</t>
  </si>
  <si>
    <t>FEPA000039 del 25/05/2021</t>
  </si>
  <si>
    <t>821010969 del 26/05/2021</t>
  </si>
  <si>
    <t>281 del 31/05/2021</t>
  </si>
  <si>
    <t>000000000000006/07 del 31/05/2021</t>
  </si>
  <si>
    <t>19/PA del 14/06/2021</t>
  </si>
  <si>
    <t>135 del 10/06/2021</t>
  </si>
  <si>
    <t>538/2021 del 31/05/2021</t>
  </si>
  <si>
    <t>38 del 08/06/2021</t>
  </si>
  <si>
    <t>H00560 del 18/06/2021</t>
  </si>
  <si>
    <t>1021135933 del 03/06/2021</t>
  </si>
  <si>
    <t>1021159122 del 25/06/2021</t>
  </si>
  <si>
    <t>1/PA del 25/06/2021</t>
  </si>
  <si>
    <t>639/2021 del 30/06/2021</t>
  </si>
  <si>
    <t>13/B del 30/06/2021</t>
  </si>
  <si>
    <t>2021000109 del 29/06/2021</t>
  </si>
  <si>
    <t>2021000116 del 06/07/2021</t>
  </si>
  <si>
    <t>002812 del 30/06/2021</t>
  </si>
  <si>
    <t>A20020211000022690 del 30/06/2021</t>
  </si>
  <si>
    <t>A20020211000022689 del 30/06/2021</t>
  </si>
  <si>
    <t>A20020211000022693 del 30/06/2021</t>
  </si>
  <si>
    <t>A20020211000022692 del 30/06/2021</t>
  </si>
  <si>
    <t>A20020211000022691 del 30/06/2021</t>
  </si>
  <si>
    <t>V9/0002149 del 08/07/2021</t>
  </si>
  <si>
    <t>1021171546 del 20/07/2021</t>
  </si>
  <si>
    <t>5798/2021 del 14/07/2021</t>
  </si>
  <si>
    <t>418 del 30/07/2021</t>
  </si>
  <si>
    <t>5945/2021 del 29/07/2021</t>
  </si>
  <si>
    <t>1021201541 del 26/08/2021</t>
  </si>
  <si>
    <t>0/2467 del 27/08/2021</t>
  </si>
  <si>
    <t>350/SP del 10/08/2021</t>
  </si>
  <si>
    <t>58 del 31/07/2021</t>
  </si>
  <si>
    <t>202111000006631 del 26/07/2021</t>
  </si>
  <si>
    <t>202111000006896 del 26/07/2021</t>
  </si>
  <si>
    <t>202111000007934 del 29/07/2021</t>
  </si>
  <si>
    <t>FPA 54/21 del 18/09/2021</t>
  </si>
  <si>
    <t>52/P del 31/08/2021</t>
  </si>
  <si>
    <t>53/P del 31/08/2021</t>
  </si>
  <si>
    <t>54/P del 31/08/2021</t>
  </si>
  <si>
    <t>55/P del 31/08/2021</t>
  </si>
  <si>
    <t>2021  1087 del 13/09/2021</t>
  </si>
  <si>
    <t>7660/2021 del 17/09/2021</t>
  </si>
  <si>
    <t>2021   613/E del 21/09/2021</t>
  </si>
  <si>
    <t>202111000010068 del 23/09/2021</t>
  </si>
  <si>
    <t>202111000009351 del 23/09/2021</t>
  </si>
  <si>
    <t>202111000009851 del 23/09/2021</t>
  </si>
  <si>
    <t>A20020211000035646 del 30/09/2021</t>
  </si>
  <si>
    <t>A20020211000035643 del 30/09/2021</t>
  </si>
  <si>
    <t>A20020211000035644 del 30/09/2021</t>
  </si>
  <si>
    <t>A20020211000035645 del 30/09/2021</t>
  </si>
  <si>
    <t>A20020211000035647 del 30/09/2021</t>
  </si>
  <si>
    <t>2021  1145 del 21/09/2021</t>
  </si>
  <si>
    <t>4219000808 del 28/09/2021</t>
  </si>
  <si>
    <t>9291 del 30/09/2021</t>
  </si>
  <si>
    <t>936 del 30/09/2021</t>
  </si>
  <si>
    <t>00000000003 del 06/10/2021</t>
  </si>
  <si>
    <t>21/104E2 del 20/12/2021</t>
  </si>
  <si>
    <t>1021259743 del 13/10/2021</t>
  </si>
  <si>
    <t>504 del 22/10/2021</t>
  </si>
  <si>
    <t>952/2021 del 08/10/2021</t>
  </si>
  <si>
    <t>V9/0003379 del 12/10/2021</t>
  </si>
  <si>
    <t>2/PA del 15/10/2021</t>
  </si>
  <si>
    <t>3/PA del 15/10/2021</t>
  </si>
  <si>
    <t>1016 del 15/10/2021</t>
  </si>
  <si>
    <t>464/SP del 20/10/2021</t>
  </si>
  <si>
    <t>8584/2021 del 21/10/2021</t>
  </si>
  <si>
    <t>9/2 del 13/10/2021</t>
  </si>
  <si>
    <t>2021   699/E del 19/10/2021</t>
  </si>
  <si>
    <t>2021-00147-1 del 26/10/2021</t>
  </si>
  <si>
    <t>H00777 del 30/09/2021</t>
  </si>
  <si>
    <t>H00840 del 16/10/2021</t>
  </si>
  <si>
    <t>H00779 del 30/09/2021</t>
  </si>
  <si>
    <t>2021000176 del 27/10/2021</t>
  </si>
  <si>
    <t>FEPA000083 del 27/10/2021</t>
  </si>
  <si>
    <t>363/PA del 31/10/2021</t>
  </si>
  <si>
    <t>1035 del 30/10/2021</t>
  </si>
  <si>
    <t>1036 del 30/10/2021</t>
  </si>
  <si>
    <t>53/PP del 31/10/2021</t>
  </si>
  <si>
    <t>632 del 30/10/2021</t>
  </si>
  <si>
    <t>VP-6 del 29/10/2021</t>
  </si>
  <si>
    <t>D_T/003304 del 31/10/2021</t>
  </si>
  <si>
    <t>D_T/003305 del 31/10/2021</t>
  </si>
  <si>
    <t>D_T/003306 del 31/10/2021</t>
  </si>
  <si>
    <t>D_S/001829 del 12/10/2021</t>
  </si>
  <si>
    <t>D_S/001828 del 12/10/2021</t>
  </si>
  <si>
    <t>D_S/001825 del 12/10/2021</t>
  </si>
  <si>
    <t>D_S/001827 del 12/10/2021</t>
  </si>
  <si>
    <t>D_S/001938 del 27/10/2021</t>
  </si>
  <si>
    <t>D_S/001939 del 27/10/2021</t>
  </si>
  <si>
    <t>D_S/002007 del 06/11/2021</t>
  </si>
  <si>
    <t>2021  1315 del 21/10/2021</t>
  </si>
  <si>
    <t>1PA del 08/10/2021</t>
  </si>
  <si>
    <t>17/FEL1 del 11/11/2021</t>
  </si>
  <si>
    <t>3940 del 15/11/2021</t>
  </si>
  <si>
    <t>1021279770 del 10/11/2021</t>
  </si>
  <si>
    <t>000146PA21 del 09/11/2021</t>
  </si>
  <si>
    <t>25/02 del 05/11/2021</t>
  </si>
  <si>
    <t>2021   414/E del 10/11/2021</t>
  </si>
  <si>
    <t>49/PA del 30/10/2021</t>
  </si>
  <si>
    <t>0/3519 del 04/11/2021</t>
  </si>
  <si>
    <t>23/B del 31/10/2021</t>
  </si>
  <si>
    <t>9403 del 11/10/2021</t>
  </si>
  <si>
    <t>H00990 del 13/11/2021</t>
  </si>
  <si>
    <t>H00930 del 30/10/2021</t>
  </si>
  <si>
    <t>153 del 17/11/2021</t>
  </si>
  <si>
    <t>FEPA000073 del 11/10/2021</t>
  </si>
  <si>
    <t>D_S/002105 del 17/11/2021</t>
  </si>
  <si>
    <t>FVL1691 del 26/11/2021</t>
  </si>
  <si>
    <t>EFAT/2021/3330 del 24/11/2021</t>
  </si>
  <si>
    <t>12100600010000060402 del 05/11/2021</t>
  </si>
  <si>
    <t>D_S/002038 del 09/11/2021</t>
  </si>
  <si>
    <t>1/PA del 03/11/2021</t>
  </si>
  <si>
    <t>7/PA del 08/11/2021</t>
  </si>
  <si>
    <t>768 FP del 25/11/2021</t>
  </si>
  <si>
    <t>D_S/002133 del 23/11/2021</t>
  </si>
  <si>
    <t>1041 del 12/11/2021</t>
  </si>
  <si>
    <t>202111000012110 del 24/11/2021</t>
  </si>
  <si>
    <t>202111000011409 del 24/11/2021</t>
  </si>
  <si>
    <t>2426/00 del 11/11/2021</t>
  </si>
  <si>
    <t>30 / PA del 09/11/2021</t>
  </si>
  <si>
    <t>H00778 del 30/09/2021</t>
  </si>
  <si>
    <t>H00839 del 16/10/2021</t>
  </si>
  <si>
    <t>VP-9 del 30/11/2021</t>
  </si>
  <si>
    <t>4219001042 del 29/11/2021</t>
  </si>
  <si>
    <t>2/PA del 30/11/2021</t>
  </si>
  <si>
    <t>706 del 30/11/2021</t>
  </si>
  <si>
    <t>59/PP del 30/11/2021</t>
  </si>
  <si>
    <t>1065 del 26/11/2021</t>
  </si>
  <si>
    <t>H00989 del 13/11/2021</t>
  </si>
  <si>
    <t>FPA 2/21 del 18/11/2021</t>
  </si>
  <si>
    <t>FPA 1/21 del 18/11/2021</t>
  </si>
  <si>
    <t>1098/2021 del 30/11/2021</t>
  </si>
  <si>
    <t>H01077 del 30/11/2021</t>
  </si>
  <si>
    <t>H01076 del 30/11/2021</t>
  </si>
  <si>
    <t>H01075 del 30/11/2021</t>
  </si>
  <si>
    <t>1021305199 del 06/12/2021</t>
  </si>
  <si>
    <t>4219001074 del 07/12/2021</t>
  </si>
  <si>
    <t>fatt 2/2021 del 07/12/2021</t>
  </si>
  <si>
    <t>H01127 del 07/12/2021</t>
  </si>
  <si>
    <t>D_S/002241 del 06/12/2021</t>
  </si>
  <si>
    <t>D_S/002240 del 06/12/2021</t>
  </si>
  <si>
    <t>D_S/002226 del 01/12/2021</t>
  </si>
  <si>
    <t>6PA del 13/12/2021</t>
  </si>
  <si>
    <t>H01148 del 10/12/2021</t>
  </si>
  <si>
    <t>20214E33481 del 09/12/2021</t>
  </si>
  <si>
    <t>5/PA del 16/12/2021</t>
  </si>
  <si>
    <t>11732 del 13/12/2021</t>
  </si>
  <si>
    <t>00000006128 del 14/12/2021</t>
  </si>
  <si>
    <t>95 del 20/12/2021</t>
  </si>
  <si>
    <t>2021/0000008/7P del 13/12/2021</t>
  </si>
  <si>
    <t>2021/0000001/PA del 15/12/2021</t>
  </si>
  <si>
    <t>11</t>
  </si>
  <si>
    <t>5</t>
  </si>
  <si>
    <t>24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</si>
</sst>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4" fontId="45" fillId="0" borderId="0" xfId="0" applyNumberFormat="1" applyFont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2" fontId="45" fillId="0" borderId="15" xfId="0" applyNumberFormat="1" applyFont="1" applyBorder="1" applyAlignment="1">
      <alignment horizontal="center" vertical="center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4" fontId="45" fillId="0" borderId="16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2" fontId="45" fillId="0" borderId="16" xfId="0" applyNumberFormat="1" applyFont="1" applyBorder="1" applyAlignment="1">
      <alignment horizontal="center" vertical="center"/>
    </xf>
    <xf numFmtId="2" fontId="45" fillId="0" borderId="22" xfId="0" applyNumberFormat="1" applyFont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24" xfId="0" applyFont="1" applyFill="1" applyBorder="1" applyAlignment="1">
      <alignment horizontal="center" vertical="center"/>
    </xf>
    <xf numFmtId="0" fontId="44" fillId="34" borderId="25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C9" sqref="C9:D9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9" t="s">
        <v>17</v>
      </c>
      <c r="F5" s="18">
        <v>2021</v>
      </c>
    </row>
    <row r="7" spans="1:6" s="20" customFormat="1" ht="24.75" customHeight="1">
      <c r="A7" s="36" t="s">
        <v>1</v>
      </c>
      <c r="B7" s="37"/>
      <c r="C7" s="37"/>
      <c r="D7" s="37"/>
      <c r="E7" s="37"/>
      <c r="F7" s="38"/>
    </row>
    <row r="8" spans="1:6" ht="30.75" customHeight="1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6" ht="29.25" customHeight="1" thickBot="1">
      <c r="A9" s="39">
        <f>SUM(B13:B16)</f>
        <v>291</v>
      </c>
      <c r="B9" s="35"/>
      <c r="C9" s="34">
        <f>SUM(C13:C16)</f>
        <v>207668.08000000002</v>
      </c>
      <c r="D9" s="35"/>
      <c r="E9" s="40">
        <f>('Trimestre 1'!H1+'Trimestre 2'!H1+'Trimestre 3'!H1+'Trimestre 4'!H1)/C9</f>
        <v>-13.441952417530898</v>
      </c>
      <c r="F9" s="41"/>
    </row>
    <row r="10" spans="1:6" s="6" customFormat="1" ht="19.5" customHeight="1" thickBot="1">
      <c r="A10" s="21"/>
      <c r="B10" s="21"/>
      <c r="C10" s="22"/>
      <c r="D10" s="21"/>
      <c r="E10" s="23"/>
      <c r="F10" s="30"/>
    </row>
    <row r="11" spans="1:6" s="20" customFormat="1" ht="24.75" customHeight="1">
      <c r="A11" s="42" t="s">
        <v>2</v>
      </c>
      <c r="B11" s="43"/>
      <c r="C11" s="43"/>
      <c r="D11" s="43"/>
      <c r="E11" s="43"/>
      <c r="F11" s="44"/>
    </row>
    <row r="12" spans="1:10" ht="46.5" customHeight="1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>
      <c r="A13" s="28" t="s">
        <v>13</v>
      </c>
      <c r="B13" s="17">
        <f>'Trimestre 1'!C1</f>
        <v>72</v>
      </c>
      <c r="C13" s="29">
        <f>'Trimestre 1'!B1</f>
        <v>48795.87</v>
      </c>
      <c r="D13" s="29">
        <f>'Trimestre 1'!G1</f>
        <v>-3.4019057350550366</v>
      </c>
      <c r="E13" s="29">
        <v>28202.9</v>
      </c>
      <c r="F13" s="33" t="s">
        <v>303</v>
      </c>
      <c r="G13" s="7"/>
      <c r="H13" s="8"/>
      <c r="I13" s="8"/>
      <c r="J13" s="6"/>
      <c r="K13" s="6"/>
    </row>
    <row r="14" spans="1:11" ht="22.5" customHeight="1">
      <c r="A14" s="28" t="s">
        <v>14</v>
      </c>
      <c r="B14" s="17">
        <f>'Trimestre 2'!C1</f>
        <v>73</v>
      </c>
      <c r="C14" s="29">
        <f>'Trimestre 2'!B1</f>
        <v>62209.849999999984</v>
      </c>
      <c r="D14" s="29">
        <f>'Trimestre 2'!G1</f>
        <v>-17.60388893398715</v>
      </c>
      <c r="E14" s="29">
        <v>3992.58</v>
      </c>
      <c r="F14" s="33" t="s">
        <v>304</v>
      </c>
      <c r="G14" s="6"/>
      <c r="H14" s="6"/>
      <c r="I14" s="6"/>
      <c r="J14" s="6"/>
      <c r="K14" s="6"/>
    </row>
    <row r="15" spans="1:6" ht="22.5" customHeight="1">
      <c r="A15" s="28" t="s">
        <v>15</v>
      </c>
      <c r="B15" s="17">
        <f>'Trimestre 3'!C1</f>
        <v>32</v>
      </c>
      <c r="C15" s="29">
        <f>'Trimestre 3'!B1</f>
        <v>13655.89</v>
      </c>
      <c r="D15" s="29">
        <f>'Trimestre 3'!G1</f>
        <v>-17.65628530985531</v>
      </c>
      <c r="E15" s="29">
        <v>8928.2</v>
      </c>
      <c r="F15" s="33" t="s">
        <v>303</v>
      </c>
    </row>
    <row r="16" spans="1:6" ht="21.75" customHeight="1">
      <c r="A16" s="28" t="s">
        <v>16</v>
      </c>
      <c r="B16" s="17">
        <f>'Trimestre 4'!C1</f>
        <v>114</v>
      </c>
      <c r="C16" s="29">
        <f>'Trimestre 4'!B1</f>
        <v>83006.47000000002</v>
      </c>
      <c r="D16" s="29">
        <f>'Trimestre 4'!G1</f>
        <v>-15.531535312849705</v>
      </c>
      <c r="E16" s="29">
        <v>64989.94</v>
      </c>
      <c r="F16" s="33" t="s">
        <v>305</v>
      </c>
    </row>
  </sheetData>
  <sheetProtection/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5">
        <f>SUM(B4:B195)</f>
        <v>48795.87</v>
      </c>
      <c r="C1">
        <f>COUNTA(A4:A203)</f>
        <v>72</v>
      </c>
      <c r="G1" s="16">
        <f>IF(B1&lt;&gt;0,H1/B1,0)</f>
        <v>-3.4019057350550366</v>
      </c>
      <c r="H1" s="15">
        <f>SUM(H4:H195)</f>
        <v>-165998.95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ht="15">
      <c r="A4" s="19" t="s">
        <v>22</v>
      </c>
      <c r="B4" s="12">
        <v>70</v>
      </c>
      <c r="C4" s="13">
        <v>44268</v>
      </c>
      <c r="D4" s="13">
        <v>44244</v>
      </c>
      <c r="E4" s="13"/>
      <c r="F4" s="13"/>
      <c r="G4" s="1">
        <f>D4-C4-(F4-E4)</f>
        <v>-24</v>
      </c>
      <c r="H4" s="12">
        <f>B4*G4</f>
        <v>-1680</v>
      </c>
    </row>
    <row r="5" spans="1:8" ht="15">
      <c r="A5" s="19" t="s">
        <v>23</v>
      </c>
      <c r="B5" s="12">
        <v>6.27</v>
      </c>
      <c r="C5" s="13">
        <v>44262</v>
      </c>
      <c r="D5" s="13">
        <v>44244</v>
      </c>
      <c r="E5" s="13"/>
      <c r="F5" s="13"/>
      <c r="G5" s="1">
        <f aca="true" t="shared" si="0" ref="G5:G68">D5-C5-(F5-E5)</f>
        <v>-18</v>
      </c>
      <c r="H5" s="12">
        <f aca="true" t="shared" si="1" ref="H5:H68">B5*G5</f>
        <v>-112.85999999999999</v>
      </c>
    </row>
    <row r="6" spans="1:8" ht="15">
      <c r="A6" s="19" t="s">
        <v>24</v>
      </c>
      <c r="B6" s="12">
        <v>35.95</v>
      </c>
      <c r="C6" s="13">
        <v>44268</v>
      </c>
      <c r="D6" s="13">
        <v>44244</v>
      </c>
      <c r="E6" s="13"/>
      <c r="F6" s="13"/>
      <c r="G6" s="1">
        <f t="shared" si="0"/>
        <v>-24</v>
      </c>
      <c r="H6" s="12">
        <f t="shared" si="1"/>
        <v>-862.8000000000001</v>
      </c>
    </row>
    <row r="7" spans="1:8" ht="15">
      <c r="A7" s="19" t="s">
        <v>25</v>
      </c>
      <c r="B7" s="12">
        <v>27.1</v>
      </c>
      <c r="C7" s="13">
        <v>44248</v>
      </c>
      <c r="D7" s="13">
        <v>44244</v>
      </c>
      <c r="E7" s="13"/>
      <c r="F7" s="13"/>
      <c r="G7" s="1">
        <f t="shared" si="0"/>
        <v>-4</v>
      </c>
      <c r="H7" s="12">
        <f t="shared" si="1"/>
        <v>-108.4</v>
      </c>
    </row>
    <row r="8" spans="1:8" ht="15">
      <c r="A8" s="19" t="s">
        <v>26</v>
      </c>
      <c r="B8" s="12">
        <v>65</v>
      </c>
      <c r="C8" s="13">
        <v>44274</v>
      </c>
      <c r="D8" s="13">
        <v>44245</v>
      </c>
      <c r="E8" s="13"/>
      <c r="F8" s="13"/>
      <c r="G8" s="1">
        <f t="shared" si="0"/>
        <v>-29</v>
      </c>
      <c r="H8" s="12">
        <f t="shared" si="1"/>
        <v>-1885</v>
      </c>
    </row>
    <row r="9" spans="1:8" ht="15">
      <c r="A9" s="19" t="s">
        <v>27</v>
      </c>
      <c r="B9" s="12">
        <v>960</v>
      </c>
      <c r="C9" s="13">
        <v>44238</v>
      </c>
      <c r="D9" s="13">
        <v>44245</v>
      </c>
      <c r="E9" s="13"/>
      <c r="F9" s="13"/>
      <c r="G9" s="1">
        <f t="shared" si="0"/>
        <v>7</v>
      </c>
      <c r="H9" s="12">
        <f t="shared" si="1"/>
        <v>6720</v>
      </c>
    </row>
    <row r="10" spans="1:8" ht="15">
      <c r="A10" s="19" t="s">
        <v>28</v>
      </c>
      <c r="B10" s="12">
        <v>504.52</v>
      </c>
      <c r="C10" s="13">
        <v>44258</v>
      </c>
      <c r="D10" s="13">
        <v>44245</v>
      </c>
      <c r="E10" s="13"/>
      <c r="F10" s="13"/>
      <c r="G10" s="1">
        <f t="shared" si="0"/>
        <v>-13</v>
      </c>
      <c r="H10" s="12">
        <f t="shared" si="1"/>
        <v>-6558.76</v>
      </c>
    </row>
    <row r="11" spans="1:8" ht="15">
      <c r="A11" s="19" t="s">
        <v>29</v>
      </c>
      <c r="B11" s="12">
        <v>1050.6</v>
      </c>
      <c r="C11" s="13">
        <v>44258</v>
      </c>
      <c r="D11" s="13">
        <v>44245</v>
      </c>
      <c r="E11" s="13"/>
      <c r="F11" s="13"/>
      <c r="G11" s="1">
        <f t="shared" si="0"/>
        <v>-13</v>
      </c>
      <c r="H11" s="12">
        <f t="shared" si="1"/>
        <v>-13657.8</v>
      </c>
    </row>
    <row r="12" spans="1:8" ht="15">
      <c r="A12" s="19" t="s">
        <v>30</v>
      </c>
      <c r="B12" s="12">
        <v>833.09</v>
      </c>
      <c r="C12" s="13">
        <v>44258</v>
      </c>
      <c r="D12" s="13">
        <v>44245</v>
      </c>
      <c r="E12" s="13"/>
      <c r="F12" s="13"/>
      <c r="G12" s="1">
        <f t="shared" si="0"/>
        <v>-13</v>
      </c>
      <c r="H12" s="12">
        <f t="shared" si="1"/>
        <v>-10830.17</v>
      </c>
    </row>
    <row r="13" spans="1:8" ht="15">
      <c r="A13" s="19" t="s">
        <v>31</v>
      </c>
      <c r="B13" s="12">
        <v>887.45</v>
      </c>
      <c r="C13" s="13">
        <v>44258</v>
      </c>
      <c r="D13" s="13">
        <v>44245</v>
      </c>
      <c r="E13" s="13"/>
      <c r="F13" s="13"/>
      <c r="G13" s="1">
        <f t="shared" si="0"/>
        <v>-13</v>
      </c>
      <c r="H13" s="12">
        <f t="shared" si="1"/>
        <v>-11536.85</v>
      </c>
    </row>
    <row r="14" spans="1:8" ht="15">
      <c r="A14" s="19" t="s">
        <v>32</v>
      </c>
      <c r="B14" s="12">
        <v>110</v>
      </c>
      <c r="C14" s="13">
        <v>44223</v>
      </c>
      <c r="D14" s="13">
        <v>44245</v>
      </c>
      <c r="E14" s="13"/>
      <c r="F14" s="13"/>
      <c r="G14" s="1">
        <f t="shared" si="0"/>
        <v>22</v>
      </c>
      <c r="H14" s="12">
        <f t="shared" si="1"/>
        <v>2420</v>
      </c>
    </row>
    <row r="15" spans="1:8" ht="15">
      <c r="A15" s="19" t="s">
        <v>33</v>
      </c>
      <c r="B15" s="12">
        <v>113.95</v>
      </c>
      <c r="C15" s="13">
        <v>44233</v>
      </c>
      <c r="D15" s="13">
        <v>44245</v>
      </c>
      <c r="E15" s="13"/>
      <c r="F15" s="13"/>
      <c r="G15" s="1">
        <f t="shared" si="0"/>
        <v>12</v>
      </c>
      <c r="H15" s="12">
        <f t="shared" si="1"/>
        <v>1367.4</v>
      </c>
    </row>
    <row r="16" spans="1:8" ht="15">
      <c r="A16" s="19" t="s">
        <v>34</v>
      </c>
      <c r="B16" s="12">
        <v>200.57</v>
      </c>
      <c r="C16" s="13">
        <v>44233</v>
      </c>
      <c r="D16" s="13">
        <v>44245</v>
      </c>
      <c r="E16" s="13"/>
      <c r="F16" s="13"/>
      <c r="G16" s="1">
        <f t="shared" si="0"/>
        <v>12</v>
      </c>
      <c r="H16" s="12">
        <f t="shared" si="1"/>
        <v>2406.84</v>
      </c>
    </row>
    <row r="17" spans="1:8" ht="15">
      <c r="A17" s="19" t="s">
        <v>35</v>
      </c>
      <c r="B17" s="12">
        <v>2016</v>
      </c>
      <c r="C17" s="13">
        <v>44245</v>
      </c>
      <c r="D17" s="13">
        <v>44245</v>
      </c>
      <c r="E17" s="13"/>
      <c r="F17" s="13"/>
      <c r="G17" s="1">
        <f t="shared" si="0"/>
        <v>0</v>
      </c>
      <c r="H17" s="12">
        <f t="shared" si="1"/>
        <v>0</v>
      </c>
    </row>
    <row r="18" spans="1:8" ht="15">
      <c r="A18" s="19" t="s">
        <v>36</v>
      </c>
      <c r="B18" s="12">
        <v>1400</v>
      </c>
      <c r="C18" s="13">
        <v>44241</v>
      </c>
      <c r="D18" s="13">
        <v>44245</v>
      </c>
      <c r="E18" s="13"/>
      <c r="F18" s="13"/>
      <c r="G18" s="1">
        <f t="shared" si="0"/>
        <v>4</v>
      </c>
      <c r="H18" s="12">
        <f t="shared" si="1"/>
        <v>5600</v>
      </c>
    </row>
    <row r="19" spans="1:8" ht="15">
      <c r="A19" s="19" t="s">
        <v>37</v>
      </c>
      <c r="B19" s="12">
        <v>838.35</v>
      </c>
      <c r="C19" s="13">
        <v>44259</v>
      </c>
      <c r="D19" s="13">
        <v>44245</v>
      </c>
      <c r="E19" s="13"/>
      <c r="F19" s="13"/>
      <c r="G19" s="1">
        <f t="shared" si="0"/>
        <v>-14</v>
      </c>
      <c r="H19" s="12">
        <f t="shared" si="1"/>
        <v>-11736.9</v>
      </c>
    </row>
    <row r="20" spans="1:8" ht="15">
      <c r="A20" s="19" t="s">
        <v>38</v>
      </c>
      <c r="B20" s="12">
        <v>400</v>
      </c>
      <c r="C20" s="13">
        <v>44262</v>
      </c>
      <c r="D20" s="13">
        <v>44249</v>
      </c>
      <c r="E20" s="13"/>
      <c r="F20" s="13"/>
      <c r="G20" s="1">
        <f t="shared" si="0"/>
        <v>-13</v>
      </c>
      <c r="H20" s="12">
        <f t="shared" si="1"/>
        <v>-5200</v>
      </c>
    </row>
    <row r="21" spans="1:8" ht="15">
      <c r="A21" s="19" t="s">
        <v>39</v>
      </c>
      <c r="B21" s="12">
        <v>292</v>
      </c>
      <c r="C21" s="13">
        <v>44262</v>
      </c>
      <c r="D21" s="13">
        <v>44249</v>
      </c>
      <c r="E21" s="13"/>
      <c r="F21" s="13"/>
      <c r="G21" s="1">
        <f t="shared" si="0"/>
        <v>-13</v>
      </c>
      <c r="H21" s="12">
        <f t="shared" si="1"/>
        <v>-3796</v>
      </c>
    </row>
    <row r="22" spans="1:8" ht="15">
      <c r="A22" s="19" t="s">
        <v>40</v>
      </c>
      <c r="B22" s="12">
        <v>159.08</v>
      </c>
      <c r="C22" s="13">
        <v>44254</v>
      </c>
      <c r="D22" s="13">
        <v>44249</v>
      </c>
      <c r="E22" s="13"/>
      <c r="F22" s="13"/>
      <c r="G22" s="1">
        <f t="shared" si="0"/>
        <v>-5</v>
      </c>
      <c r="H22" s="12">
        <f t="shared" si="1"/>
        <v>-795.4000000000001</v>
      </c>
    </row>
    <row r="23" spans="1:8" ht="15">
      <c r="A23" s="19" t="s">
        <v>41</v>
      </c>
      <c r="B23" s="12">
        <v>186.2</v>
      </c>
      <c r="C23" s="13">
        <v>44254</v>
      </c>
      <c r="D23" s="13">
        <v>44249</v>
      </c>
      <c r="E23" s="13"/>
      <c r="F23" s="13"/>
      <c r="G23" s="1">
        <f t="shared" si="0"/>
        <v>-5</v>
      </c>
      <c r="H23" s="12">
        <f t="shared" si="1"/>
        <v>-931</v>
      </c>
    </row>
    <row r="24" spans="1:8" ht="15">
      <c r="A24" s="19" t="s">
        <v>42</v>
      </c>
      <c r="B24" s="12">
        <v>90</v>
      </c>
      <c r="C24" s="13">
        <v>44254</v>
      </c>
      <c r="D24" s="13">
        <v>44249</v>
      </c>
      <c r="E24" s="13"/>
      <c r="F24" s="13"/>
      <c r="G24" s="1">
        <f t="shared" si="0"/>
        <v>-5</v>
      </c>
      <c r="H24" s="12">
        <f t="shared" si="1"/>
        <v>-450</v>
      </c>
    </row>
    <row r="25" spans="1:8" ht="15">
      <c r="A25" s="19" t="s">
        <v>43</v>
      </c>
      <c r="B25" s="12">
        <v>57.94</v>
      </c>
      <c r="C25" s="13">
        <v>44272</v>
      </c>
      <c r="D25" s="13">
        <v>44249</v>
      </c>
      <c r="E25" s="13"/>
      <c r="F25" s="13"/>
      <c r="G25" s="1">
        <f t="shared" si="0"/>
        <v>-23</v>
      </c>
      <c r="H25" s="12">
        <f t="shared" si="1"/>
        <v>-1332.62</v>
      </c>
    </row>
    <row r="26" spans="1:8" ht="15">
      <c r="A26" s="19" t="s">
        <v>44</v>
      </c>
      <c r="B26" s="12">
        <v>88.94</v>
      </c>
      <c r="C26" s="13">
        <v>44265</v>
      </c>
      <c r="D26" s="13">
        <v>44249</v>
      </c>
      <c r="E26" s="13"/>
      <c r="F26" s="13"/>
      <c r="G26" s="1">
        <f t="shared" si="0"/>
        <v>-16</v>
      </c>
      <c r="H26" s="12">
        <f t="shared" si="1"/>
        <v>-1423.04</v>
      </c>
    </row>
    <row r="27" spans="1:8" ht="15">
      <c r="A27" s="19" t="s">
        <v>45</v>
      </c>
      <c r="B27" s="12">
        <v>849.12</v>
      </c>
      <c r="C27" s="13">
        <v>44261</v>
      </c>
      <c r="D27" s="13">
        <v>44249</v>
      </c>
      <c r="E27" s="13"/>
      <c r="F27" s="13"/>
      <c r="G27" s="1">
        <f t="shared" si="0"/>
        <v>-12</v>
      </c>
      <c r="H27" s="12">
        <f t="shared" si="1"/>
        <v>-10189.44</v>
      </c>
    </row>
    <row r="28" spans="1:8" ht="15">
      <c r="A28" s="19" t="s">
        <v>45</v>
      </c>
      <c r="B28" s="12">
        <v>209.24</v>
      </c>
      <c r="C28" s="13">
        <v>44261</v>
      </c>
      <c r="D28" s="13">
        <v>44249</v>
      </c>
      <c r="E28" s="13"/>
      <c r="F28" s="13"/>
      <c r="G28" s="1">
        <f t="shared" si="0"/>
        <v>-12</v>
      </c>
      <c r="H28" s="12">
        <f t="shared" si="1"/>
        <v>-2510.88</v>
      </c>
    </row>
    <row r="29" spans="1:8" ht="15">
      <c r="A29" s="19" t="s">
        <v>45</v>
      </c>
      <c r="B29" s="12">
        <v>200</v>
      </c>
      <c r="C29" s="13">
        <v>44261</v>
      </c>
      <c r="D29" s="13">
        <v>44249</v>
      </c>
      <c r="E29" s="13"/>
      <c r="F29" s="13"/>
      <c r="G29" s="1">
        <f t="shared" si="0"/>
        <v>-12</v>
      </c>
      <c r="H29" s="12">
        <f t="shared" si="1"/>
        <v>-2400</v>
      </c>
    </row>
    <row r="30" spans="1:8" ht="15">
      <c r="A30" s="19" t="s">
        <v>46</v>
      </c>
      <c r="B30" s="12">
        <v>565.57</v>
      </c>
      <c r="C30" s="13">
        <v>44261</v>
      </c>
      <c r="D30" s="13">
        <v>44249</v>
      </c>
      <c r="E30" s="13"/>
      <c r="F30" s="13"/>
      <c r="G30" s="1">
        <f t="shared" si="0"/>
        <v>-12</v>
      </c>
      <c r="H30" s="12">
        <f t="shared" si="1"/>
        <v>-6786.84</v>
      </c>
    </row>
    <row r="31" spans="1:8" ht="15">
      <c r="A31" s="19" t="s">
        <v>47</v>
      </c>
      <c r="B31" s="12">
        <v>1128</v>
      </c>
      <c r="C31" s="13">
        <v>44261</v>
      </c>
      <c r="D31" s="13">
        <v>44249</v>
      </c>
      <c r="E31" s="13"/>
      <c r="F31" s="13"/>
      <c r="G31" s="1">
        <f t="shared" si="0"/>
        <v>-12</v>
      </c>
      <c r="H31" s="12">
        <f t="shared" si="1"/>
        <v>-13536</v>
      </c>
    </row>
    <row r="32" spans="1:8" ht="15">
      <c r="A32" s="19" t="s">
        <v>48</v>
      </c>
      <c r="B32" s="12">
        <v>914.15</v>
      </c>
      <c r="C32" s="13">
        <v>44224</v>
      </c>
      <c r="D32" s="13">
        <v>44249</v>
      </c>
      <c r="E32" s="13"/>
      <c r="F32" s="13"/>
      <c r="G32" s="1">
        <f t="shared" si="0"/>
        <v>25</v>
      </c>
      <c r="H32" s="12">
        <f t="shared" si="1"/>
        <v>22853.75</v>
      </c>
    </row>
    <row r="33" spans="1:8" ht="15">
      <c r="A33" s="19" t="s">
        <v>48</v>
      </c>
      <c r="B33" s="12">
        <v>76.45</v>
      </c>
      <c r="C33" s="13">
        <v>44224</v>
      </c>
      <c r="D33" s="13">
        <v>44249</v>
      </c>
      <c r="E33" s="13"/>
      <c r="F33" s="13"/>
      <c r="G33" s="1">
        <f t="shared" si="0"/>
        <v>25</v>
      </c>
      <c r="H33" s="12">
        <f t="shared" si="1"/>
        <v>1911.25</v>
      </c>
    </row>
    <row r="34" spans="1:8" ht="15">
      <c r="A34" s="19" t="s">
        <v>49</v>
      </c>
      <c r="B34" s="12">
        <v>694</v>
      </c>
      <c r="C34" s="13">
        <v>44231</v>
      </c>
      <c r="D34" s="13">
        <v>44249</v>
      </c>
      <c r="E34" s="13"/>
      <c r="F34" s="13"/>
      <c r="G34" s="1">
        <f t="shared" si="0"/>
        <v>18</v>
      </c>
      <c r="H34" s="12">
        <f t="shared" si="1"/>
        <v>12492</v>
      </c>
    </row>
    <row r="35" spans="1:8" ht="15">
      <c r="A35" s="19" t="s">
        <v>50</v>
      </c>
      <c r="B35" s="12">
        <v>28.85</v>
      </c>
      <c r="C35" s="13">
        <v>44259</v>
      </c>
      <c r="D35" s="13">
        <v>44249</v>
      </c>
      <c r="E35" s="13"/>
      <c r="F35" s="13"/>
      <c r="G35" s="1">
        <f t="shared" si="0"/>
        <v>-10</v>
      </c>
      <c r="H35" s="12">
        <f t="shared" si="1"/>
        <v>-288.5</v>
      </c>
    </row>
    <row r="36" spans="1:8" ht="15">
      <c r="A36" s="19" t="s">
        <v>51</v>
      </c>
      <c r="B36" s="12">
        <v>1270.1</v>
      </c>
      <c r="C36" s="13">
        <v>44269</v>
      </c>
      <c r="D36" s="13">
        <v>44249</v>
      </c>
      <c r="E36" s="13"/>
      <c r="F36" s="13"/>
      <c r="G36" s="1">
        <f t="shared" si="0"/>
        <v>-20</v>
      </c>
      <c r="H36" s="12">
        <f t="shared" si="1"/>
        <v>-25402</v>
      </c>
    </row>
    <row r="37" spans="1:8" ht="15">
      <c r="A37" s="19" t="s">
        <v>52</v>
      </c>
      <c r="B37" s="12">
        <v>1439.11</v>
      </c>
      <c r="C37" s="13">
        <v>44254</v>
      </c>
      <c r="D37" s="13">
        <v>44249</v>
      </c>
      <c r="E37" s="13"/>
      <c r="F37" s="13"/>
      <c r="G37" s="1">
        <f t="shared" si="0"/>
        <v>-5</v>
      </c>
      <c r="H37" s="12">
        <f t="shared" si="1"/>
        <v>-7195.549999999999</v>
      </c>
    </row>
    <row r="38" spans="1:8" ht="15">
      <c r="A38" s="19" t="s">
        <v>53</v>
      </c>
      <c r="B38" s="12">
        <v>589.78</v>
      </c>
      <c r="C38" s="13">
        <v>44254</v>
      </c>
      <c r="D38" s="13">
        <v>44249</v>
      </c>
      <c r="E38" s="13"/>
      <c r="F38" s="13"/>
      <c r="G38" s="1">
        <f t="shared" si="0"/>
        <v>-5</v>
      </c>
      <c r="H38" s="12">
        <f t="shared" si="1"/>
        <v>-2948.8999999999996</v>
      </c>
    </row>
    <row r="39" spans="1:8" ht="15">
      <c r="A39" s="19" t="s">
        <v>54</v>
      </c>
      <c r="B39" s="12">
        <v>749.01</v>
      </c>
      <c r="C39" s="13">
        <v>44254</v>
      </c>
      <c r="D39" s="13">
        <v>44249</v>
      </c>
      <c r="E39" s="13"/>
      <c r="F39" s="13"/>
      <c r="G39" s="1">
        <f t="shared" si="0"/>
        <v>-5</v>
      </c>
      <c r="H39" s="12">
        <f t="shared" si="1"/>
        <v>-3745.05</v>
      </c>
    </row>
    <row r="40" spans="1:8" ht="15">
      <c r="A40" s="19" t="s">
        <v>55</v>
      </c>
      <c r="B40" s="12">
        <v>1678</v>
      </c>
      <c r="C40" s="13">
        <v>44274</v>
      </c>
      <c r="D40" s="13">
        <v>44249</v>
      </c>
      <c r="E40" s="13"/>
      <c r="F40" s="13"/>
      <c r="G40" s="1">
        <f t="shared" si="0"/>
        <v>-25</v>
      </c>
      <c r="H40" s="12">
        <f t="shared" si="1"/>
        <v>-41950</v>
      </c>
    </row>
    <row r="41" spans="1:8" ht="15">
      <c r="A41" s="19" t="s">
        <v>56</v>
      </c>
      <c r="B41" s="12">
        <v>53.16</v>
      </c>
      <c r="C41" s="13">
        <v>44279</v>
      </c>
      <c r="D41" s="13">
        <v>44249</v>
      </c>
      <c r="E41" s="13"/>
      <c r="F41" s="13"/>
      <c r="G41" s="1">
        <f t="shared" si="0"/>
        <v>-30</v>
      </c>
      <c r="H41" s="12">
        <f t="shared" si="1"/>
        <v>-1594.8</v>
      </c>
    </row>
    <row r="42" spans="1:8" ht="15">
      <c r="A42" s="19" t="s">
        <v>57</v>
      </c>
      <c r="B42" s="12">
        <v>180</v>
      </c>
      <c r="C42" s="13">
        <v>44231</v>
      </c>
      <c r="D42" s="13">
        <v>44251</v>
      </c>
      <c r="E42" s="13"/>
      <c r="F42" s="13"/>
      <c r="G42" s="1">
        <f t="shared" si="0"/>
        <v>20</v>
      </c>
      <c r="H42" s="12">
        <f t="shared" si="1"/>
        <v>3600</v>
      </c>
    </row>
    <row r="43" spans="1:8" ht="15">
      <c r="A43" s="19" t="s">
        <v>58</v>
      </c>
      <c r="B43" s="12">
        <v>180</v>
      </c>
      <c r="C43" s="13">
        <v>44231</v>
      </c>
      <c r="D43" s="13">
        <v>44251</v>
      </c>
      <c r="E43" s="13"/>
      <c r="F43" s="13"/>
      <c r="G43" s="1">
        <f t="shared" si="0"/>
        <v>20</v>
      </c>
      <c r="H43" s="12">
        <f t="shared" si="1"/>
        <v>3600</v>
      </c>
    </row>
    <row r="44" spans="1:8" ht="15">
      <c r="A44" s="19" t="s">
        <v>59</v>
      </c>
      <c r="B44" s="12">
        <v>160.7</v>
      </c>
      <c r="C44" s="13">
        <v>44231</v>
      </c>
      <c r="D44" s="13">
        <v>44251</v>
      </c>
      <c r="E44" s="13"/>
      <c r="F44" s="13"/>
      <c r="G44" s="1">
        <f t="shared" si="0"/>
        <v>20</v>
      </c>
      <c r="H44" s="12">
        <f t="shared" si="1"/>
        <v>3214</v>
      </c>
    </row>
    <row r="45" spans="1:8" ht="15">
      <c r="A45" s="19" t="s">
        <v>60</v>
      </c>
      <c r="B45" s="12">
        <v>237.1</v>
      </c>
      <c r="C45" s="13">
        <v>44231</v>
      </c>
      <c r="D45" s="13">
        <v>44251</v>
      </c>
      <c r="E45" s="13"/>
      <c r="F45" s="13"/>
      <c r="G45" s="1">
        <f t="shared" si="0"/>
        <v>20</v>
      </c>
      <c r="H45" s="12">
        <f t="shared" si="1"/>
        <v>4742</v>
      </c>
    </row>
    <row r="46" spans="1:8" ht="15">
      <c r="A46" s="19" t="s">
        <v>61</v>
      </c>
      <c r="B46" s="12">
        <v>237.1</v>
      </c>
      <c r="C46" s="13">
        <v>44231</v>
      </c>
      <c r="D46" s="13">
        <v>44251</v>
      </c>
      <c r="E46" s="13"/>
      <c r="F46" s="13"/>
      <c r="G46" s="1">
        <f t="shared" si="0"/>
        <v>20</v>
      </c>
      <c r="H46" s="12">
        <f t="shared" si="1"/>
        <v>4742</v>
      </c>
    </row>
    <row r="47" spans="1:8" ht="15">
      <c r="A47" s="19" t="s">
        <v>62</v>
      </c>
      <c r="B47" s="12">
        <v>619.58</v>
      </c>
      <c r="C47" s="13">
        <v>44286</v>
      </c>
      <c r="D47" s="13">
        <v>44256</v>
      </c>
      <c r="E47" s="13"/>
      <c r="F47" s="13"/>
      <c r="G47" s="1">
        <f t="shared" si="0"/>
        <v>-30</v>
      </c>
      <c r="H47" s="12">
        <f t="shared" si="1"/>
        <v>-18587.4</v>
      </c>
    </row>
    <row r="48" spans="1:8" ht="15">
      <c r="A48" s="19" t="s">
        <v>63</v>
      </c>
      <c r="B48" s="12">
        <v>748.79</v>
      </c>
      <c r="C48" s="13">
        <v>44286</v>
      </c>
      <c r="D48" s="13">
        <v>44256</v>
      </c>
      <c r="E48" s="13"/>
      <c r="F48" s="13"/>
      <c r="G48" s="1">
        <f t="shared" si="0"/>
        <v>-30</v>
      </c>
      <c r="H48" s="12">
        <f t="shared" si="1"/>
        <v>-22463.699999999997</v>
      </c>
    </row>
    <row r="49" spans="1:8" ht="15">
      <c r="A49" s="19" t="s">
        <v>64</v>
      </c>
      <c r="B49" s="12">
        <v>844.95</v>
      </c>
      <c r="C49" s="13">
        <v>44286</v>
      </c>
      <c r="D49" s="13">
        <v>44256</v>
      </c>
      <c r="E49" s="13"/>
      <c r="F49" s="13"/>
      <c r="G49" s="1">
        <f t="shared" si="0"/>
        <v>-30</v>
      </c>
      <c r="H49" s="12">
        <f t="shared" si="1"/>
        <v>-25348.5</v>
      </c>
    </row>
    <row r="50" spans="1:8" ht="15">
      <c r="A50" s="19" t="s">
        <v>65</v>
      </c>
      <c r="B50" s="12">
        <v>857.58</v>
      </c>
      <c r="C50" s="13">
        <v>44286</v>
      </c>
      <c r="D50" s="13">
        <v>44256</v>
      </c>
      <c r="E50" s="13"/>
      <c r="F50" s="13"/>
      <c r="G50" s="1">
        <f t="shared" si="0"/>
        <v>-30</v>
      </c>
      <c r="H50" s="12">
        <f t="shared" si="1"/>
        <v>-25727.4</v>
      </c>
    </row>
    <row r="51" spans="1:8" ht="15">
      <c r="A51" s="19" t="s">
        <v>66</v>
      </c>
      <c r="B51" s="12">
        <v>362</v>
      </c>
      <c r="C51" s="13">
        <v>44255</v>
      </c>
      <c r="D51" s="13">
        <v>44256</v>
      </c>
      <c r="E51" s="13"/>
      <c r="F51" s="13"/>
      <c r="G51" s="1">
        <f t="shared" si="0"/>
        <v>1</v>
      </c>
      <c r="H51" s="12">
        <f t="shared" si="1"/>
        <v>362</v>
      </c>
    </row>
    <row r="52" spans="1:8" ht="15">
      <c r="A52" s="19" t="s">
        <v>67</v>
      </c>
      <c r="B52" s="12">
        <v>3648</v>
      </c>
      <c r="C52" s="13">
        <v>44252</v>
      </c>
      <c r="D52" s="13">
        <v>44257</v>
      </c>
      <c r="E52" s="13"/>
      <c r="F52" s="13"/>
      <c r="G52" s="1">
        <f t="shared" si="0"/>
        <v>5</v>
      </c>
      <c r="H52" s="12">
        <f t="shared" si="1"/>
        <v>18240</v>
      </c>
    </row>
    <row r="53" spans="1:8" ht="15">
      <c r="A53" s="19" t="s">
        <v>68</v>
      </c>
      <c r="B53" s="12">
        <v>988.61</v>
      </c>
      <c r="C53" s="13">
        <v>44287</v>
      </c>
      <c r="D53" s="13">
        <v>44257</v>
      </c>
      <c r="E53" s="13"/>
      <c r="F53" s="13"/>
      <c r="G53" s="1">
        <f t="shared" si="0"/>
        <v>-30</v>
      </c>
      <c r="H53" s="12">
        <f t="shared" si="1"/>
        <v>-29658.3</v>
      </c>
    </row>
    <row r="54" spans="1:8" ht="15">
      <c r="A54" s="19" t="s">
        <v>69</v>
      </c>
      <c r="B54" s="12">
        <v>22.54</v>
      </c>
      <c r="C54" s="13">
        <v>44287</v>
      </c>
      <c r="D54" s="13">
        <v>44257</v>
      </c>
      <c r="E54" s="13"/>
      <c r="F54" s="13"/>
      <c r="G54" s="1">
        <f t="shared" si="0"/>
        <v>-30</v>
      </c>
      <c r="H54" s="12">
        <f t="shared" si="1"/>
        <v>-676.1999999999999</v>
      </c>
    </row>
    <row r="55" spans="1:8" ht="15">
      <c r="A55" s="19" t="s">
        <v>70</v>
      </c>
      <c r="B55" s="12">
        <v>1015</v>
      </c>
      <c r="C55" s="13">
        <v>44288</v>
      </c>
      <c r="D55" s="13">
        <v>44258</v>
      </c>
      <c r="E55" s="13"/>
      <c r="F55" s="13"/>
      <c r="G55" s="1">
        <f t="shared" si="0"/>
        <v>-30</v>
      </c>
      <c r="H55" s="12">
        <f t="shared" si="1"/>
        <v>-30450</v>
      </c>
    </row>
    <row r="56" spans="1:8" ht="15">
      <c r="A56" s="19" t="s">
        <v>71</v>
      </c>
      <c r="B56" s="12">
        <v>413.06</v>
      </c>
      <c r="C56" s="13">
        <v>44288</v>
      </c>
      <c r="D56" s="13">
        <v>44258</v>
      </c>
      <c r="E56" s="13"/>
      <c r="F56" s="13"/>
      <c r="G56" s="1">
        <f t="shared" si="0"/>
        <v>-30</v>
      </c>
      <c r="H56" s="12">
        <f t="shared" si="1"/>
        <v>-12391.8</v>
      </c>
    </row>
    <row r="57" spans="1:8" ht="15">
      <c r="A57" s="19" t="s">
        <v>72</v>
      </c>
      <c r="B57" s="12">
        <v>161.04</v>
      </c>
      <c r="C57" s="13">
        <v>44289</v>
      </c>
      <c r="D57" s="13">
        <v>44259</v>
      </c>
      <c r="E57" s="13"/>
      <c r="F57" s="13"/>
      <c r="G57" s="1">
        <f t="shared" si="0"/>
        <v>-30</v>
      </c>
      <c r="H57" s="12">
        <f t="shared" si="1"/>
        <v>-4831.2</v>
      </c>
    </row>
    <row r="58" spans="1:8" ht="15">
      <c r="A58" s="19" t="s">
        <v>73</v>
      </c>
      <c r="B58" s="12">
        <v>167.8</v>
      </c>
      <c r="C58" s="13">
        <v>44289</v>
      </c>
      <c r="D58" s="13">
        <v>44259</v>
      </c>
      <c r="E58" s="13"/>
      <c r="F58" s="13"/>
      <c r="G58" s="1">
        <f t="shared" si="0"/>
        <v>-30</v>
      </c>
      <c r="H58" s="12">
        <f t="shared" si="1"/>
        <v>-5034</v>
      </c>
    </row>
    <row r="59" spans="1:8" ht="15">
      <c r="A59" s="19" t="s">
        <v>74</v>
      </c>
      <c r="B59" s="12">
        <v>1000</v>
      </c>
      <c r="C59" s="13">
        <v>44262</v>
      </c>
      <c r="D59" s="13">
        <v>44260</v>
      </c>
      <c r="E59" s="13"/>
      <c r="F59" s="13"/>
      <c r="G59" s="1">
        <f t="shared" si="0"/>
        <v>-2</v>
      </c>
      <c r="H59" s="12">
        <f t="shared" si="1"/>
        <v>-2000</v>
      </c>
    </row>
    <row r="60" spans="1:8" ht="15">
      <c r="A60" s="19" t="s">
        <v>75</v>
      </c>
      <c r="B60" s="12">
        <v>654.95</v>
      </c>
      <c r="C60" s="13">
        <v>44290</v>
      </c>
      <c r="D60" s="13">
        <v>44260</v>
      </c>
      <c r="E60" s="13"/>
      <c r="F60" s="13"/>
      <c r="G60" s="1">
        <f t="shared" si="0"/>
        <v>-30</v>
      </c>
      <c r="H60" s="12">
        <f t="shared" si="1"/>
        <v>-19648.5</v>
      </c>
    </row>
    <row r="61" spans="1:8" ht="15">
      <c r="A61" s="19" t="s">
        <v>76</v>
      </c>
      <c r="B61" s="12">
        <v>8760</v>
      </c>
      <c r="C61" s="13">
        <v>44225</v>
      </c>
      <c r="D61" s="13">
        <v>44260</v>
      </c>
      <c r="E61" s="13"/>
      <c r="F61" s="13"/>
      <c r="G61" s="1">
        <f t="shared" si="0"/>
        <v>35</v>
      </c>
      <c r="H61" s="12">
        <f t="shared" si="1"/>
        <v>306600</v>
      </c>
    </row>
    <row r="62" spans="1:8" ht="15">
      <c r="A62" s="19" t="s">
        <v>77</v>
      </c>
      <c r="B62" s="12">
        <v>90.85</v>
      </c>
      <c r="C62" s="13">
        <v>44293</v>
      </c>
      <c r="D62" s="13">
        <v>44267</v>
      </c>
      <c r="E62" s="13"/>
      <c r="F62" s="13"/>
      <c r="G62" s="1">
        <f t="shared" si="0"/>
        <v>-26</v>
      </c>
      <c r="H62" s="12">
        <f t="shared" si="1"/>
        <v>-2362.1</v>
      </c>
    </row>
    <row r="63" spans="1:8" ht="15">
      <c r="A63" s="19" t="s">
        <v>78</v>
      </c>
      <c r="B63" s="12">
        <v>557</v>
      </c>
      <c r="C63" s="13">
        <v>44297</v>
      </c>
      <c r="D63" s="13">
        <v>44267</v>
      </c>
      <c r="E63" s="13"/>
      <c r="F63" s="13"/>
      <c r="G63" s="1">
        <f t="shared" si="0"/>
        <v>-30</v>
      </c>
      <c r="H63" s="12">
        <f t="shared" si="1"/>
        <v>-16710</v>
      </c>
    </row>
    <row r="64" spans="1:8" ht="15">
      <c r="A64" s="19" t="s">
        <v>79</v>
      </c>
      <c r="B64" s="12">
        <v>651.24</v>
      </c>
      <c r="C64" s="13">
        <v>44290</v>
      </c>
      <c r="D64" s="13">
        <v>44270</v>
      </c>
      <c r="E64" s="13"/>
      <c r="F64" s="13"/>
      <c r="G64" s="1">
        <f t="shared" si="0"/>
        <v>-20</v>
      </c>
      <c r="H64" s="12">
        <f t="shared" si="1"/>
        <v>-13024.8</v>
      </c>
    </row>
    <row r="65" spans="1:8" ht="15">
      <c r="A65" s="19" t="s">
        <v>80</v>
      </c>
      <c r="B65" s="12">
        <v>382.25</v>
      </c>
      <c r="C65" s="13">
        <v>44300</v>
      </c>
      <c r="D65" s="13">
        <v>44270</v>
      </c>
      <c r="E65" s="13"/>
      <c r="F65" s="13"/>
      <c r="G65" s="1">
        <f t="shared" si="0"/>
        <v>-30</v>
      </c>
      <c r="H65" s="12">
        <f t="shared" si="1"/>
        <v>-11467.5</v>
      </c>
    </row>
    <row r="66" spans="1:8" ht="15">
      <c r="A66" s="19" t="s">
        <v>80</v>
      </c>
      <c r="B66" s="12">
        <v>37.75</v>
      </c>
      <c r="C66" s="13">
        <v>44300</v>
      </c>
      <c r="D66" s="13">
        <v>44270</v>
      </c>
      <c r="E66" s="13"/>
      <c r="F66" s="13"/>
      <c r="G66" s="1">
        <f t="shared" si="0"/>
        <v>-30</v>
      </c>
      <c r="H66" s="12">
        <f t="shared" si="1"/>
        <v>-1132.5</v>
      </c>
    </row>
    <row r="67" spans="1:8" ht="15">
      <c r="A67" s="19" t="s">
        <v>81</v>
      </c>
      <c r="B67" s="12">
        <v>1200</v>
      </c>
      <c r="C67" s="13">
        <v>44300</v>
      </c>
      <c r="D67" s="13">
        <v>44270</v>
      </c>
      <c r="E67" s="13"/>
      <c r="F67" s="13"/>
      <c r="G67" s="1">
        <f t="shared" si="0"/>
        <v>-30</v>
      </c>
      <c r="H67" s="12">
        <f t="shared" si="1"/>
        <v>-36000</v>
      </c>
    </row>
    <row r="68" spans="1:8" ht="15">
      <c r="A68" s="19" t="s">
        <v>82</v>
      </c>
      <c r="B68" s="12">
        <v>36.47</v>
      </c>
      <c r="C68" s="13">
        <v>44308</v>
      </c>
      <c r="D68" s="13">
        <v>44281</v>
      </c>
      <c r="E68" s="13"/>
      <c r="F68" s="13"/>
      <c r="G68" s="1">
        <f t="shared" si="0"/>
        <v>-27</v>
      </c>
      <c r="H68" s="12">
        <f t="shared" si="1"/>
        <v>-984.6899999999999</v>
      </c>
    </row>
    <row r="69" spans="1:8" ht="15">
      <c r="A69" s="19" t="s">
        <v>83</v>
      </c>
      <c r="B69" s="12">
        <v>1004.4</v>
      </c>
      <c r="C69" s="13">
        <v>44308</v>
      </c>
      <c r="D69" s="13">
        <v>44281</v>
      </c>
      <c r="E69" s="13"/>
      <c r="F69" s="13"/>
      <c r="G69" s="1">
        <f aca="true" t="shared" si="2" ref="G69:G132">D69-C69-(F69-E69)</f>
        <v>-27</v>
      </c>
      <c r="H69" s="12">
        <f aca="true" t="shared" si="3" ref="H69:H132">B69*G69</f>
        <v>-27118.8</v>
      </c>
    </row>
    <row r="70" spans="1:8" ht="15">
      <c r="A70" s="19" t="s">
        <v>84</v>
      </c>
      <c r="B70" s="12">
        <v>560</v>
      </c>
      <c r="C70" s="13">
        <v>44311</v>
      </c>
      <c r="D70" s="13">
        <v>44281</v>
      </c>
      <c r="E70" s="13"/>
      <c r="F70" s="13"/>
      <c r="G70" s="1">
        <f t="shared" si="2"/>
        <v>-30</v>
      </c>
      <c r="H70" s="12">
        <f t="shared" si="3"/>
        <v>-16800</v>
      </c>
    </row>
    <row r="71" spans="1:8" ht="15">
      <c r="A71" s="19" t="s">
        <v>85</v>
      </c>
      <c r="B71" s="12">
        <v>1550</v>
      </c>
      <c r="C71" s="13">
        <v>44308</v>
      </c>
      <c r="D71" s="13">
        <v>44285</v>
      </c>
      <c r="E71" s="13"/>
      <c r="F71" s="13"/>
      <c r="G71" s="1">
        <f t="shared" si="2"/>
        <v>-23</v>
      </c>
      <c r="H71" s="12">
        <f t="shared" si="3"/>
        <v>-35650</v>
      </c>
    </row>
    <row r="72" spans="1:8" ht="15">
      <c r="A72" s="19" t="s">
        <v>85</v>
      </c>
      <c r="B72" s="12">
        <v>150</v>
      </c>
      <c r="C72" s="13">
        <v>44308</v>
      </c>
      <c r="D72" s="13">
        <v>44285</v>
      </c>
      <c r="E72" s="13"/>
      <c r="F72" s="13"/>
      <c r="G72" s="1">
        <f t="shared" si="2"/>
        <v>-23</v>
      </c>
      <c r="H72" s="12">
        <f t="shared" si="3"/>
        <v>-3450</v>
      </c>
    </row>
    <row r="73" spans="1:8" ht="15">
      <c r="A73" s="19" t="s">
        <v>86</v>
      </c>
      <c r="B73" s="12">
        <v>186.2</v>
      </c>
      <c r="C73" s="13">
        <v>44314</v>
      </c>
      <c r="D73" s="13">
        <v>44285</v>
      </c>
      <c r="E73" s="13"/>
      <c r="F73" s="13"/>
      <c r="G73" s="1">
        <f t="shared" si="2"/>
        <v>-29</v>
      </c>
      <c r="H73" s="12">
        <f t="shared" si="3"/>
        <v>-5399.799999999999</v>
      </c>
    </row>
    <row r="74" spans="1:8" ht="15">
      <c r="A74" s="19" t="s">
        <v>87</v>
      </c>
      <c r="B74" s="12">
        <v>203.36</v>
      </c>
      <c r="C74" s="13">
        <v>44314</v>
      </c>
      <c r="D74" s="13">
        <v>44285</v>
      </c>
      <c r="E74" s="13"/>
      <c r="F74" s="13"/>
      <c r="G74" s="1">
        <f t="shared" si="2"/>
        <v>-29</v>
      </c>
      <c r="H74" s="12">
        <f t="shared" si="3"/>
        <v>-5897.4400000000005</v>
      </c>
    </row>
    <row r="75" spans="1:8" ht="15">
      <c r="A75" s="19" t="s">
        <v>88</v>
      </c>
      <c r="B75" s="12">
        <v>90</v>
      </c>
      <c r="C75" s="13">
        <v>44314</v>
      </c>
      <c r="D75" s="13">
        <v>44285</v>
      </c>
      <c r="E75" s="13"/>
      <c r="F75" s="13"/>
      <c r="G75" s="1">
        <f t="shared" si="2"/>
        <v>-29</v>
      </c>
      <c r="H75" s="12">
        <f t="shared" si="3"/>
        <v>-2610</v>
      </c>
    </row>
    <row r="76" spans="1:8" ht="1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ht="1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ht="1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ht="1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ht="1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ht="1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ht="1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ht="1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ht="1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ht="1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ht="1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ht="1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ht="1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ht="1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ht="1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ht="1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ht="1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ht="1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ht="1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ht="1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ht="1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ht="1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ht="1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ht="1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ht="1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ht="1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ht="1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ht="1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ht="1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ht="1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ht="1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ht="1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ht="1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ht="1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ht="1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ht="1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ht="1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ht="1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ht="1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ht="1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ht="1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ht="1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ht="1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ht="1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ht="1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ht="1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ht="1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ht="1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ht="1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ht="1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ht="1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ht="1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ht="1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ht="1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ht="1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ht="1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ht="1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ht="15">
      <c r="A133" s="19"/>
      <c r="B133" s="12"/>
      <c r="C133" s="13"/>
      <c r="D133" s="13"/>
      <c r="E133" s="13"/>
      <c r="F133" s="13"/>
      <c r="G133" s="1">
        <f aca="true" t="shared" si="4" ref="G133:G196">D133-C133-(F133-E133)</f>
        <v>0</v>
      </c>
      <c r="H133" s="12">
        <f aca="true" t="shared" si="5" ref="H133:H196">B133*G133</f>
        <v>0</v>
      </c>
    </row>
    <row r="134" spans="1:8" ht="1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ht="1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ht="1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ht="1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ht="1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ht="1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ht="1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ht="1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ht="1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ht="1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ht="1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ht="1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ht="1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ht="1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ht="1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ht="1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ht="1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ht="1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ht="1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ht="1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ht="1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ht="1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ht="1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ht="1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ht="1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ht="1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ht="1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ht="1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ht="1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ht="1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ht="1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ht="1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ht="1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ht="1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ht="1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ht="1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ht="1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ht="1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ht="1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ht="1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ht="1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ht="1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ht="1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ht="1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ht="1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ht="1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ht="1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ht="1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ht="1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ht="1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ht="1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ht="1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ht="1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ht="1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ht="1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ht="1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ht="1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ht="1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ht="1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ht="1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ht="1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ht="1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ht="15">
      <c r="A197" s="19"/>
      <c r="B197" s="12"/>
      <c r="C197" s="13"/>
      <c r="D197" s="13"/>
      <c r="E197" s="13"/>
      <c r="F197" s="13"/>
      <c r="G197" s="1">
        <f aca="true" t="shared" si="6" ref="G197:G203">D197-C197-(F197-E197)</f>
        <v>0</v>
      </c>
      <c r="H197" s="12">
        <f aca="true" t="shared" si="7" ref="H197:H203">B197*G197</f>
        <v>0</v>
      </c>
    </row>
    <row r="198" spans="1:8" ht="1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ht="1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ht="1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ht="1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ht="1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ht="1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5">
        <f>SUM(B4:B195)</f>
        <v>62209.849999999984</v>
      </c>
      <c r="C1">
        <f>COUNTA(A4:A203)</f>
        <v>73</v>
      </c>
      <c r="G1" s="16">
        <f>IF(B1&lt;&gt;0,H1/B1,0)</f>
        <v>-17.60388893398715</v>
      </c>
      <c r="H1" s="15">
        <f>SUM(H4:H195)</f>
        <v>-1095135.2900000003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ht="15">
      <c r="A4" s="19" t="s">
        <v>89</v>
      </c>
      <c r="B4" s="12">
        <v>170</v>
      </c>
      <c r="C4" s="13">
        <v>44317</v>
      </c>
      <c r="D4" s="13">
        <v>44293</v>
      </c>
      <c r="E4" s="13"/>
      <c r="F4" s="13"/>
      <c r="G4" s="1">
        <f>D4-C4-(F4-E4)</f>
        <v>-24</v>
      </c>
      <c r="H4" s="12">
        <f>B4*G4</f>
        <v>-4080</v>
      </c>
    </row>
    <row r="5" spans="1:8" ht="15">
      <c r="A5" s="19" t="s">
        <v>90</v>
      </c>
      <c r="B5" s="12">
        <v>1080</v>
      </c>
      <c r="C5" s="13">
        <v>44317</v>
      </c>
      <c r="D5" s="13">
        <v>44293</v>
      </c>
      <c r="E5" s="13"/>
      <c r="F5" s="13"/>
      <c r="G5" s="1">
        <f aca="true" t="shared" si="0" ref="G5:G68">D5-C5-(F5-E5)</f>
        <v>-24</v>
      </c>
      <c r="H5" s="12">
        <f aca="true" t="shared" si="1" ref="H5:H68">B5*G5</f>
        <v>-25920</v>
      </c>
    </row>
    <row r="6" spans="1:8" ht="15">
      <c r="A6" s="19" t="s">
        <v>91</v>
      </c>
      <c r="B6" s="12">
        <v>50.43</v>
      </c>
      <c r="C6" s="13">
        <v>44316</v>
      </c>
      <c r="D6" s="13">
        <v>44293</v>
      </c>
      <c r="E6" s="13"/>
      <c r="F6" s="13"/>
      <c r="G6" s="1">
        <f t="shared" si="0"/>
        <v>-23</v>
      </c>
      <c r="H6" s="12">
        <f t="shared" si="1"/>
        <v>-1159.89</v>
      </c>
    </row>
    <row r="7" spans="1:8" ht="15">
      <c r="A7" s="19" t="s">
        <v>92</v>
      </c>
      <c r="B7" s="12">
        <v>1152.5</v>
      </c>
      <c r="C7" s="13">
        <v>44317</v>
      </c>
      <c r="D7" s="13">
        <v>44293</v>
      </c>
      <c r="E7" s="13"/>
      <c r="F7" s="13"/>
      <c r="G7" s="1">
        <f t="shared" si="0"/>
        <v>-24</v>
      </c>
      <c r="H7" s="12">
        <f t="shared" si="1"/>
        <v>-27660</v>
      </c>
    </row>
    <row r="8" spans="1:8" ht="15">
      <c r="A8" s="19" t="s">
        <v>93</v>
      </c>
      <c r="B8" s="12">
        <v>145.85</v>
      </c>
      <c r="C8" s="13">
        <v>44317</v>
      </c>
      <c r="D8" s="13">
        <v>44293</v>
      </c>
      <c r="E8" s="13"/>
      <c r="F8" s="13"/>
      <c r="G8" s="1">
        <f t="shared" si="0"/>
        <v>-24</v>
      </c>
      <c r="H8" s="12">
        <f t="shared" si="1"/>
        <v>-3500.3999999999996</v>
      </c>
    </row>
    <row r="9" spans="1:8" ht="15">
      <c r="A9" s="19" t="s">
        <v>94</v>
      </c>
      <c r="B9" s="12">
        <v>177.72</v>
      </c>
      <c r="C9" s="13">
        <v>44317</v>
      </c>
      <c r="D9" s="13">
        <v>44293</v>
      </c>
      <c r="E9" s="13"/>
      <c r="F9" s="13"/>
      <c r="G9" s="1">
        <f t="shared" si="0"/>
        <v>-24</v>
      </c>
      <c r="H9" s="12">
        <f t="shared" si="1"/>
        <v>-4265.28</v>
      </c>
    </row>
    <row r="10" spans="1:8" ht="15">
      <c r="A10" s="19" t="s">
        <v>95</v>
      </c>
      <c r="B10" s="12">
        <v>214.89</v>
      </c>
      <c r="C10" s="13">
        <v>44317</v>
      </c>
      <c r="D10" s="13">
        <v>44293</v>
      </c>
      <c r="E10" s="13"/>
      <c r="F10" s="13"/>
      <c r="G10" s="1">
        <f t="shared" si="0"/>
        <v>-24</v>
      </c>
      <c r="H10" s="12">
        <f t="shared" si="1"/>
        <v>-5157.36</v>
      </c>
    </row>
    <row r="11" spans="1:8" ht="15">
      <c r="A11" s="19" t="s">
        <v>96</v>
      </c>
      <c r="B11" s="12">
        <v>302.09</v>
      </c>
      <c r="C11" s="13">
        <v>44317</v>
      </c>
      <c r="D11" s="13">
        <v>44293</v>
      </c>
      <c r="E11" s="13"/>
      <c r="F11" s="13"/>
      <c r="G11" s="1">
        <f t="shared" si="0"/>
        <v>-24</v>
      </c>
      <c r="H11" s="12">
        <f t="shared" si="1"/>
        <v>-7250.16</v>
      </c>
    </row>
    <row r="12" spans="1:8" ht="15">
      <c r="A12" s="19" t="s">
        <v>97</v>
      </c>
      <c r="B12" s="12">
        <v>238.07</v>
      </c>
      <c r="C12" s="13">
        <v>44317</v>
      </c>
      <c r="D12" s="13">
        <v>44293</v>
      </c>
      <c r="E12" s="13"/>
      <c r="F12" s="13"/>
      <c r="G12" s="1">
        <f t="shared" si="0"/>
        <v>-24</v>
      </c>
      <c r="H12" s="12">
        <f t="shared" si="1"/>
        <v>-5713.68</v>
      </c>
    </row>
    <row r="13" spans="1:8" ht="15">
      <c r="A13" s="19" t="s">
        <v>98</v>
      </c>
      <c r="B13" s="12">
        <v>615.55</v>
      </c>
      <c r="C13" s="13">
        <v>44318</v>
      </c>
      <c r="D13" s="13">
        <v>44293</v>
      </c>
      <c r="E13" s="13"/>
      <c r="F13" s="13"/>
      <c r="G13" s="1">
        <f t="shared" si="0"/>
        <v>-25</v>
      </c>
      <c r="H13" s="12">
        <f t="shared" si="1"/>
        <v>-15388.749999999998</v>
      </c>
    </row>
    <row r="14" spans="1:8" ht="15">
      <c r="A14" s="19" t="s">
        <v>99</v>
      </c>
      <c r="B14" s="12">
        <v>250</v>
      </c>
      <c r="C14" s="13">
        <v>44318</v>
      </c>
      <c r="D14" s="13">
        <v>44293</v>
      </c>
      <c r="E14" s="13"/>
      <c r="F14" s="13"/>
      <c r="G14" s="1">
        <f t="shared" si="0"/>
        <v>-25</v>
      </c>
      <c r="H14" s="12">
        <f t="shared" si="1"/>
        <v>-6250</v>
      </c>
    </row>
    <row r="15" spans="1:8" ht="15">
      <c r="A15" s="19" t="s">
        <v>100</v>
      </c>
      <c r="B15" s="12">
        <v>180</v>
      </c>
      <c r="C15" s="13">
        <v>44322</v>
      </c>
      <c r="D15" s="13">
        <v>44293</v>
      </c>
      <c r="E15" s="13"/>
      <c r="F15" s="13"/>
      <c r="G15" s="1">
        <f t="shared" si="0"/>
        <v>-29</v>
      </c>
      <c r="H15" s="12">
        <f t="shared" si="1"/>
        <v>-5220</v>
      </c>
    </row>
    <row r="16" spans="1:8" ht="15">
      <c r="A16" s="19" t="s">
        <v>101</v>
      </c>
      <c r="B16" s="12">
        <v>180</v>
      </c>
      <c r="C16" s="13">
        <v>44322</v>
      </c>
      <c r="D16" s="13">
        <v>44293</v>
      </c>
      <c r="E16" s="13"/>
      <c r="F16" s="13"/>
      <c r="G16" s="1">
        <f t="shared" si="0"/>
        <v>-29</v>
      </c>
      <c r="H16" s="12">
        <f t="shared" si="1"/>
        <v>-5220</v>
      </c>
    </row>
    <row r="17" spans="1:8" ht="15">
      <c r="A17" s="19" t="s">
        <v>102</v>
      </c>
      <c r="B17" s="12">
        <v>160.7</v>
      </c>
      <c r="C17" s="13">
        <v>44322</v>
      </c>
      <c r="D17" s="13">
        <v>44293</v>
      </c>
      <c r="E17" s="13"/>
      <c r="F17" s="13"/>
      <c r="G17" s="1">
        <f t="shared" si="0"/>
        <v>-29</v>
      </c>
      <c r="H17" s="12">
        <f t="shared" si="1"/>
        <v>-4660.299999999999</v>
      </c>
    </row>
    <row r="18" spans="1:8" ht="15">
      <c r="A18" s="19" t="s">
        <v>103</v>
      </c>
      <c r="B18" s="12">
        <v>237.1</v>
      </c>
      <c r="C18" s="13">
        <v>44322</v>
      </c>
      <c r="D18" s="13">
        <v>44293</v>
      </c>
      <c r="E18" s="13"/>
      <c r="F18" s="13"/>
      <c r="G18" s="1">
        <f t="shared" si="0"/>
        <v>-29</v>
      </c>
      <c r="H18" s="12">
        <f t="shared" si="1"/>
        <v>-6875.9</v>
      </c>
    </row>
    <row r="19" spans="1:8" ht="15">
      <c r="A19" s="19" t="s">
        <v>104</v>
      </c>
      <c r="B19" s="12">
        <v>237.1</v>
      </c>
      <c r="C19" s="13">
        <v>44322</v>
      </c>
      <c r="D19" s="13">
        <v>44293</v>
      </c>
      <c r="E19" s="13"/>
      <c r="F19" s="13"/>
      <c r="G19" s="1">
        <f t="shared" si="0"/>
        <v>-29</v>
      </c>
      <c r="H19" s="12">
        <f t="shared" si="1"/>
        <v>-6875.9</v>
      </c>
    </row>
    <row r="20" spans="1:8" ht="15">
      <c r="A20" s="19" t="s">
        <v>105</v>
      </c>
      <c r="B20" s="12">
        <v>404.99</v>
      </c>
      <c r="C20" s="13">
        <v>44322</v>
      </c>
      <c r="D20" s="13">
        <v>44293</v>
      </c>
      <c r="E20" s="13"/>
      <c r="F20" s="13"/>
      <c r="G20" s="1">
        <f t="shared" si="0"/>
        <v>-29</v>
      </c>
      <c r="H20" s="12">
        <f t="shared" si="1"/>
        <v>-11744.710000000001</v>
      </c>
    </row>
    <row r="21" spans="1:8" ht="15">
      <c r="A21" s="19" t="s">
        <v>106</v>
      </c>
      <c r="B21" s="12">
        <v>1721.82</v>
      </c>
      <c r="C21" s="13">
        <v>44322</v>
      </c>
      <c r="D21" s="13">
        <v>44293</v>
      </c>
      <c r="E21" s="13"/>
      <c r="F21" s="13"/>
      <c r="G21" s="1">
        <f t="shared" si="0"/>
        <v>-29</v>
      </c>
      <c r="H21" s="12">
        <f t="shared" si="1"/>
        <v>-49932.78</v>
      </c>
    </row>
    <row r="22" spans="1:8" ht="15">
      <c r="A22" s="19" t="s">
        <v>107</v>
      </c>
      <c r="B22" s="12">
        <v>8589</v>
      </c>
      <c r="C22" s="13">
        <v>44315</v>
      </c>
      <c r="D22" s="13">
        <v>44320</v>
      </c>
      <c r="E22" s="13"/>
      <c r="F22" s="13"/>
      <c r="G22" s="1">
        <f t="shared" si="0"/>
        <v>5</v>
      </c>
      <c r="H22" s="12">
        <f t="shared" si="1"/>
        <v>42945</v>
      </c>
    </row>
    <row r="23" spans="1:8" ht="15">
      <c r="A23" s="19" t="s">
        <v>108</v>
      </c>
      <c r="B23" s="12">
        <v>1636</v>
      </c>
      <c r="C23" s="13">
        <v>44315</v>
      </c>
      <c r="D23" s="13">
        <v>44320</v>
      </c>
      <c r="E23" s="13"/>
      <c r="F23" s="13"/>
      <c r="G23" s="1">
        <f t="shared" si="0"/>
        <v>5</v>
      </c>
      <c r="H23" s="12">
        <f t="shared" si="1"/>
        <v>8180</v>
      </c>
    </row>
    <row r="24" spans="1:8" ht="15">
      <c r="A24" s="19" t="s">
        <v>109</v>
      </c>
      <c r="B24" s="12">
        <v>100</v>
      </c>
      <c r="C24" s="13">
        <v>44330</v>
      </c>
      <c r="D24" s="13">
        <v>44320</v>
      </c>
      <c r="E24" s="13"/>
      <c r="F24" s="13"/>
      <c r="G24" s="1">
        <f t="shared" si="0"/>
        <v>-10</v>
      </c>
      <c r="H24" s="12">
        <f t="shared" si="1"/>
        <v>-1000</v>
      </c>
    </row>
    <row r="25" spans="1:8" ht="15">
      <c r="A25" s="19" t="s">
        <v>110</v>
      </c>
      <c r="B25" s="12">
        <v>180.44</v>
      </c>
      <c r="C25" s="13">
        <v>44345</v>
      </c>
      <c r="D25" s="13">
        <v>44320</v>
      </c>
      <c r="E25" s="13"/>
      <c r="F25" s="13"/>
      <c r="G25" s="1">
        <f t="shared" si="0"/>
        <v>-25</v>
      </c>
      <c r="H25" s="12">
        <f t="shared" si="1"/>
        <v>-4511</v>
      </c>
    </row>
    <row r="26" spans="1:8" ht="15">
      <c r="A26" s="19" t="s">
        <v>111</v>
      </c>
      <c r="B26" s="12">
        <v>476.7</v>
      </c>
      <c r="C26" s="13">
        <v>44345</v>
      </c>
      <c r="D26" s="13">
        <v>44320</v>
      </c>
      <c r="E26" s="13"/>
      <c r="F26" s="13"/>
      <c r="G26" s="1">
        <f t="shared" si="0"/>
        <v>-25</v>
      </c>
      <c r="H26" s="12">
        <f t="shared" si="1"/>
        <v>-11917.5</v>
      </c>
    </row>
    <row r="27" spans="1:8" ht="15">
      <c r="A27" s="19" t="s">
        <v>112</v>
      </c>
      <c r="B27" s="12">
        <v>66.2</v>
      </c>
      <c r="C27" s="13">
        <v>44345</v>
      </c>
      <c r="D27" s="13">
        <v>44320</v>
      </c>
      <c r="E27" s="13"/>
      <c r="F27" s="13"/>
      <c r="G27" s="1">
        <f t="shared" si="0"/>
        <v>-25</v>
      </c>
      <c r="H27" s="12">
        <f t="shared" si="1"/>
        <v>-1655</v>
      </c>
    </row>
    <row r="28" spans="1:8" ht="15">
      <c r="A28" s="19" t="s">
        <v>113</v>
      </c>
      <c r="B28" s="12">
        <v>31.61</v>
      </c>
      <c r="C28" s="13">
        <v>44330</v>
      </c>
      <c r="D28" s="13">
        <v>44320</v>
      </c>
      <c r="E28" s="13"/>
      <c r="F28" s="13"/>
      <c r="G28" s="1">
        <f t="shared" si="0"/>
        <v>-10</v>
      </c>
      <c r="H28" s="12">
        <f t="shared" si="1"/>
        <v>-316.1</v>
      </c>
    </row>
    <row r="29" spans="1:8" ht="15">
      <c r="A29" s="19" t="s">
        <v>114</v>
      </c>
      <c r="B29" s="12">
        <v>98.55</v>
      </c>
      <c r="C29" s="13">
        <v>44330</v>
      </c>
      <c r="D29" s="13">
        <v>44320</v>
      </c>
      <c r="E29" s="13"/>
      <c r="F29" s="13"/>
      <c r="G29" s="1">
        <f t="shared" si="0"/>
        <v>-10</v>
      </c>
      <c r="H29" s="12">
        <f t="shared" si="1"/>
        <v>-985.5</v>
      </c>
    </row>
    <row r="30" spans="1:8" ht="15">
      <c r="A30" s="19" t="s">
        <v>115</v>
      </c>
      <c r="B30" s="12">
        <v>176.55</v>
      </c>
      <c r="C30" s="13">
        <v>44330</v>
      </c>
      <c r="D30" s="13">
        <v>44320</v>
      </c>
      <c r="E30" s="13"/>
      <c r="F30" s="13"/>
      <c r="G30" s="1">
        <f t="shared" si="0"/>
        <v>-10</v>
      </c>
      <c r="H30" s="12">
        <f t="shared" si="1"/>
        <v>-1765.5</v>
      </c>
    </row>
    <row r="31" spans="1:8" ht="15">
      <c r="A31" s="19" t="s">
        <v>116</v>
      </c>
      <c r="B31" s="12">
        <v>125</v>
      </c>
      <c r="C31" s="13">
        <v>44338</v>
      </c>
      <c r="D31" s="13">
        <v>44320</v>
      </c>
      <c r="E31" s="13"/>
      <c r="F31" s="13"/>
      <c r="G31" s="1">
        <f t="shared" si="0"/>
        <v>-18</v>
      </c>
      <c r="H31" s="12">
        <f t="shared" si="1"/>
        <v>-2250</v>
      </c>
    </row>
    <row r="32" spans="1:8" ht="15">
      <c r="A32" s="19" t="s">
        <v>117</v>
      </c>
      <c r="B32" s="12">
        <v>810</v>
      </c>
      <c r="C32" s="13">
        <v>44331</v>
      </c>
      <c r="D32" s="13">
        <v>44320</v>
      </c>
      <c r="E32" s="13"/>
      <c r="F32" s="13"/>
      <c r="G32" s="1">
        <f t="shared" si="0"/>
        <v>-11</v>
      </c>
      <c r="H32" s="12">
        <f t="shared" si="1"/>
        <v>-8910</v>
      </c>
    </row>
    <row r="33" spans="1:8" ht="15">
      <c r="A33" s="19" t="s">
        <v>118</v>
      </c>
      <c r="B33" s="12">
        <v>-150</v>
      </c>
      <c r="C33" s="13">
        <v>44338</v>
      </c>
      <c r="D33" s="13">
        <v>44320</v>
      </c>
      <c r="E33" s="13"/>
      <c r="F33" s="13"/>
      <c r="G33" s="1">
        <f t="shared" si="0"/>
        <v>-18</v>
      </c>
      <c r="H33" s="12">
        <f t="shared" si="1"/>
        <v>2700</v>
      </c>
    </row>
    <row r="34" spans="1:8" ht="15">
      <c r="A34" s="19" t="s">
        <v>119</v>
      </c>
      <c r="B34" s="12">
        <v>648.6</v>
      </c>
      <c r="C34" s="13">
        <v>44331</v>
      </c>
      <c r="D34" s="13">
        <v>44321</v>
      </c>
      <c r="E34" s="13"/>
      <c r="F34" s="13"/>
      <c r="G34" s="1">
        <f t="shared" si="0"/>
        <v>-10</v>
      </c>
      <c r="H34" s="12">
        <f t="shared" si="1"/>
        <v>-6486</v>
      </c>
    </row>
    <row r="35" spans="1:8" ht="15">
      <c r="A35" s="19" t="s">
        <v>120</v>
      </c>
      <c r="B35" s="12">
        <v>29.9</v>
      </c>
      <c r="C35" s="13">
        <v>44344</v>
      </c>
      <c r="D35" s="13">
        <v>44321</v>
      </c>
      <c r="E35" s="13"/>
      <c r="F35" s="13"/>
      <c r="G35" s="1">
        <f t="shared" si="0"/>
        <v>-23</v>
      </c>
      <c r="H35" s="12">
        <f t="shared" si="1"/>
        <v>-687.6999999999999</v>
      </c>
    </row>
    <row r="36" spans="1:8" ht="15">
      <c r="A36" s="19" t="s">
        <v>121</v>
      </c>
      <c r="B36" s="12">
        <v>42.04</v>
      </c>
      <c r="C36" s="13">
        <v>44342</v>
      </c>
      <c r="D36" s="13">
        <v>44321</v>
      </c>
      <c r="E36" s="13"/>
      <c r="F36" s="13"/>
      <c r="G36" s="1">
        <f t="shared" si="0"/>
        <v>-21</v>
      </c>
      <c r="H36" s="12">
        <f t="shared" si="1"/>
        <v>-882.84</v>
      </c>
    </row>
    <row r="37" spans="1:8" ht="15">
      <c r="A37" s="19" t="s">
        <v>122</v>
      </c>
      <c r="B37" s="12">
        <v>110</v>
      </c>
      <c r="C37" s="13">
        <v>44344</v>
      </c>
      <c r="D37" s="13">
        <v>44321</v>
      </c>
      <c r="E37" s="13"/>
      <c r="F37" s="13"/>
      <c r="G37" s="1">
        <f t="shared" si="0"/>
        <v>-23</v>
      </c>
      <c r="H37" s="12">
        <f t="shared" si="1"/>
        <v>-2530</v>
      </c>
    </row>
    <row r="38" spans="1:8" ht="15">
      <c r="A38" s="19" t="s">
        <v>123</v>
      </c>
      <c r="B38" s="12">
        <v>475.78</v>
      </c>
      <c r="C38" s="13">
        <v>44349</v>
      </c>
      <c r="D38" s="13">
        <v>44322</v>
      </c>
      <c r="E38" s="13"/>
      <c r="F38" s="13"/>
      <c r="G38" s="1">
        <f t="shared" si="0"/>
        <v>-27</v>
      </c>
      <c r="H38" s="12">
        <f t="shared" si="1"/>
        <v>-12846.06</v>
      </c>
    </row>
    <row r="39" spans="1:8" ht="15">
      <c r="A39" s="19" t="s">
        <v>124</v>
      </c>
      <c r="B39" s="12">
        <v>445.95</v>
      </c>
      <c r="C39" s="13">
        <v>44349</v>
      </c>
      <c r="D39" s="13">
        <v>44322</v>
      </c>
      <c r="E39" s="13"/>
      <c r="F39" s="13"/>
      <c r="G39" s="1">
        <f t="shared" si="0"/>
        <v>-27</v>
      </c>
      <c r="H39" s="12">
        <f t="shared" si="1"/>
        <v>-12040.65</v>
      </c>
    </row>
    <row r="40" spans="1:8" ht="15">
      <c r="A40" s="19" t="s">
        <v>125</v>
      </c>
      <c r="B40" s="12">
        <v>491.98</v>
      </c>
      <c r="C40" s="13">
        <v>44349</v>
      </c>
      <c r="D40" s="13">
        <v>44322</v>
      </c>
      <c r="E40" s="13"/>
      <c r="F40" s="13"/>
      <c r="G40" s="1">
        <f t="shared" si="0"/>
        <v>-27</v>
      </c>
      <c r="H40" s="12">
        <f t="shared" si="1"/>
        <v>-13283.460000000001</v>
      </c>
    </row>
    <row r="41" spans="1:8" ht="15">
      <c r="A41" s="19" t="s">
        <v>126</v>
      </c>
      <c r="B41" s="12">
        <v>492.73</v>
      </c>
      <c r="C41" s="13">
        <v>44349</v>
      </c>
      <c r="D41" s="13">
        <v>44322</v>
      </c>
      <c r="E41" s="13"/>
      <c r="F41" s="13"/>
      <c r="G41" s="1">
        <f t="shared" si="0"/>
        <v>-27</v>
      </c>
      <c r="H41" s="12">
        <f t="shared" si="1"/>
        <v>-13303.710000000001</v>
      </c>
    </row>
    <row r="42" spans="1:8" ht="15">
      <c r="A42" s="19" t="s">
        <v>127</v>
      </c>
      <c r="B42" s="12">
        <v>944.02</v>
      </c>
      <c r="C42" s="13">
        <v>44350</v>
      </c>
      <c r="D42" s="13">
        <v>44322</v>
      </c>
      <c r="E42" s="13"/>
      <c r="F42" s="13"/>
      <c r="G42" s="1">
        <f t="shared" si="0"/>
        <v>-28</v>
      </c>
      <c r="H42" s="12">
        <f t="shared" si="1"/>
        <v>-26432.559999999998</v>
      </c>
    </row>
    <row r="43" spans="1:8" ht="15">
      <c r="A43" s="19" t="s">
        <v>128</v>
      </c>
      <c r="B43" s="12">
        <v>234.87</v>
      </c>
      <c r="C43" s="13">
        <v>44350</v>
      </c>
      <c r="D43" s="13">
        <v>44322</v>
      </c>
      <c r="E43" s="13"/>
      <c r="F43" s="13"/>
      <c r="G43" s="1">
        <f t="shared" si="0"/>
        <v>-28</v>
      </c>
      <c r="H43" s="12">
        <f t="shared" si="1"/>
        <v>-6576.360000000001</v>
      </c>
    </row>
    <row r="44" spans="1:8" ht="15">
      <c r="A44" s="19" t="s">
        <v>129</v>
      </c>
      <c r="B44" s="12">
        <v>1056.4</v>
      </c>
      <c r="C44" s="13">
        <v>44351</v>
      </c>
      <c r="D44" s="13">
        <v>44322</v>
      </c>
      <c r="E44" s="13"/>
      <c r="F44" s="13"/>
      <c r="G44" s="1">
        <f t="shared" si="0"/>
        <v>-29</v>
      </c>
      <c r="H44" s="12">
        <f t="shared" si="1"/>
        <v>-30635.600000000002</v>
      </c>
    </row>
    <row r="45" spans="1:8" ht="15">
      <c r="A45" s="19" t="s">
        <v>130</v>
      </c>
      <c r="B45" s="12">
        <v>1617.8</v>
      </c>
      <c r="C45" s="13">
        <v>44351</v>
      </c>
      <c r="D45" s="13">
        <v>44322</v>
      </c>
      <c r="E45" s="13"/>
      <c r="F45" s="13"/>
      <c r="G45" s="1">
        <f t="shared" si="0"/>
        <v>-29</v>
      </c>
      <c r="H45" s="12">
        <f t="shared" si="1"/>
        <v>-46916.2</v>
      </c>
    </row>
    <row r="46" spans="1:8" ht="15">
      <c r="A46" s="19" t="s">
        <v>131</v>
      </c>
      <c r="B46" s="12">
        <v>1922.2</v>
      </c>
      <c r="C46" s="13">
        <v>44351</v>
      </c>
      <c r="D46" s="13">
        <v>44329</v>
      </c>
      <c r="E46" s="13"/>
      <c r="F46" s="13"/>
      <c r="G46" s="1">
        <f t="shared" si="0"/>
        <v>-22</v>
      </c>
      <c r="H46" s="12">
        <f t="shared" si="1"/>
        <v>-42288.4</v>
      </c>
    </row>
    <row r="47" spans="1:8" ht="15">
      <c r="A47" s="19" t="s">
        <v>132</v>
      </c>
      <c r="B47" s="12">
        <v>105.41</v>
      </c>
      <c r="C47" s="13">
        <v>44353</v>
      </c>
      <c r="D47" s="13">
        <v>44329</v>
      </c>
      <c r="E47" s="13"/>
      <c r="F47" s="13"/>
      <c r="G47" s="1">
        <f t="shared" si="0"/>
        <v>-24</v>
      </c>
      <c r="H47" s="12">
        <f t="shared" si="1"/>
        <v>-2529.84</v>
      </c>
    </row>
    <row r="48" spans="1:8" ht="15">
      <c r="A48" s="19" t="s">
        <v>133</v>
      </c>
      <c r="B48" s="12">
        <v>137.19</v>
      </c>
      <c r="C48" s="13">
        <v>44356</v>
      </c>
      <c r="D48" s="13">
        <v>44329</v>
      </c>
      <c r="E48" s="13"/>
      <c r="F48" s="13"/>
      <c r="G48" s="1">
        <f t="shared" si="0"/>
        <v>-27</v>
      </c>
      <c r="H48" s="12">
        <f t="shared" si="1"/>
        <v>-3704.13</v>
      </c>
    </row>
    <row r="49" spans="1:8" ht="15">
      <c r="A49" s="19" t="s">
        <v>134</v>
      </c>
      <c r="B49" s="12">
        <v>18.44</v>
      </c>
      <c r="C49" s="13">
        <v>44358</v>
      </c>
      <c r="D49" s="13">
        <v>44329</v>
      </c>
      <c r="E49" s="13"/>
      <c r="F49" s="13"/>
      <c r="G49" s="1">
        <f t="shared" si="0"/>
        <v>-29</v>
      </c>
      <c r="H49" s="12">
        <f t="shared" si="1"/>
        <v>-534.76</v>
      </c>
    </row>
    <row r="50" spans="1:8" ht="15">
      <c r="A50" s="19" t="s">
        <v>135</v>
      </c>
      <c r="B50" s="12">
        <v>440</v>
      </c>
      <c r="C50" s="13">
        <v>44353</v>
      </c>
      <c r="D50" s="13">
        <v>44329</v>
      </c>
      <c r="E50" s="13"/>
      <c r="F50" s="13"/>
      <c r="G50" s="1">
        <f t="shared" si="0"/>
        <v>-24</v>
      </c>
      <c r="H50" s="12">
        <f t="shared" si="1"/>
        <v>-10560</v>
      </c>
    </row>
    <row r="51" spans="1:8" ht="15">
      <c r="A51" s="19" t="s">
        <v>136</v>
      </c>
      <c r="B51" s="12">
        <v>244.26</v>
      </c>
      <c r="C51" s="13">
        <v>44363</v>
      </c>
      <c r="D51" s="13">
        <v>44335</v>
      </c>
      <c r="E51" s="13"/>
      <c r="F51" s="13"/>
      <c r="G51" s="1">
        <f t="shared" si="0"/>
        <v>-28</v>
      </c>
      <c r="H51" s="12">
        <f t="shared" si="1"/>
        <v>-6839.28</v>
      </c>
    </row>
    <row r="52" spans="1:8" ht="15">
      <c r="A52" s="19" t="s">
        <v>137</v>
      </c>
      <c r="B52" s="12">
        <v>690</v>
      </c>
      <c r="C52" s="13">
        <v>44374</v>
      </c>
      <c r="D52" s="13">
        <v>44351</v>
      </c>
      <c r="E52" s="13"/>
      <c r="F52" s="13"/>
      <c r="G52" s="1">
        <f t="shared" si="0"/>
        <v>-23</v>
      </c>
      <c r="H52" s="12">
        <f t="shared" si="1"/>
        <v>-15870</v>
      </c>
    </row>
    <row r="53" spans="1:8" ht="15">
      <c r="A53" s="19" t="s">
        <v>138</v>
      </c>
      <c r="B53" s="12">
        <v>10170</v>
      </c>
      <c r="C53" s="13">
        <v>44373</v>
      </c>
      <c r="D53" s="13">
        <v>44351</v>
      </c>
      <c r="E53" s="13"/>
      <c r="F53" s="13"/>
      <c r="G53" s="1">
        <f t="shared" si="0"/>
        <v>-22</v>
      </c>
      <c r="H53" s="12">
        <f t="shared" si="1"/>
        <v>-223740</v>
      </c>
    </row>
    <row r="54" spans="1:8" ht="15">
      <c r="A54" s="19" t="s">
        <v>139</v>
      </c>
      <c r="B54" s="12">
        <v>32.87</v>
      </c>
      <c r="C54" s="13">
        <v>44370</v>
      </c>
      <c r="D54" s="13">
        <v>44354</v>
      </c>
      <c r="E54" s="13"/>
      <c r="F54" s="13"/>
      <c r="G54" s="1">
        <f t="shared" si="0"/>
        <v>-16</v>
      </c>
      <c r="H54" s="12">
        <f t="shared" si="1"/>
        <v>-525.92</v>
      </c>
    </row>
    <row r="55" spans="1:8" ht="15">
      <c r="A55" s="19" t="s">
        <v>140</v>
      </c>
      <c r="B55" s="12">
        <v>4210</v>
      </c>
      <c r="C55" s="13">
        <v>44370</v>
      </c>
      <c r="D55" s="13">
        <v>44354</v>
      </c>
      <c r="E55" s="13"/>
      <c r="F55" s="13"/>
      <c r="G55" s="1">
        <f t="shared" si="0"/>
        <v>-16</v>
      </c>
      <c r="H55" s="12">
        <f t="shared" si="1"/>
        <v>-67360</v>
      </c>
    </row>
    <row r="56" spans="1:8" ht="15">
      <c r="A56" s="19" t="s">
        <v>141</v>
      </c>
      <c r="B56" s="12">
        <v>300</v>
      </c>
      <c r="C56" s="13">
        <v>44378</v>
      </c>
      <c r="D56" s="13">
        <v>44354</v>
      </c>
      <c r="E56" s="13"/>
      <c r="F56" s="13"/>
      <c r="G56" s="1">
        <f t="shared" si="0"/>
        <v>-24</v>
      </c>
      <c r="H56" s="12">
        <f t="shared" si="1"/>
        <v>-7200</v>
      </c>
    </row>
    <row r="57" spans="1:8" ht="15">
      <c r="A57" s="19" t="s">
        <v>142</v>
      </c>
      <c r="B57" s="12">
        <v>7200</v>
      </c>
      <c r="C57" s="13">
        <v>44386</v>
      </c>
      <c r="D57" s="13">
        <v>44357</v>
      </c>
      <c r="E57" s="13"/>
      <c r="F57" s="13"/>
      <c r="G57" s="1">
        <f t="shared" si="0"/>
        <v>-29</v>
      </c>
      <c r="H57" s="12">
        <f t="shared" si="1"/>
        <v>-208800</v>
      </c>
    </row>
    <row r="58" spans="1:8" ht="15">
      <c r="A58" s="19" t="s">
        <v>143</v>
      </c>
      <c r="B58" s="12">
        <v>1280</v>
      </c>
      <c r="C58" s="13">
        <v>44387</v>
      </c>
      <c r="D58" s="13">
        <v>44357</v>
      </c>
      <c r="E58" s="13"/>
      <c r="F58" s="13"/>
      <c r="G58" s="1">
        <f t="shared" si="0"/>
        <v>-30</v>
      </c>
      <c r="H58" s="12">
        <f t="shared" si="1"/>
        <v>-38400</v>
      </c>
    </row>
    <row r="59" spans="1:8" ht="15">
      <c r="A59" s="19" t="s">
        <v>144</v>
      </c>
      <c r="B59" s="12">
        <v>1354.43</v>
      </c>
      <c r="C59" s="13">
        <v>44385</v>
      </c>
      <c r="D59" s="13">
        <v>44358</v>
      </c>
      <c r="E59" s="13"/>
      <c r="F59" s="13"/>
      <c r="G59" s="1">
        <f t="shared" si="0"/>
        <v>-27</v>
      </c>
      <c r="H59" s="12">
        <f t="shared" si="1"/>
        <v>-36569.61</v>
      </c>
    </row>
    <row r="60" spans="1:8" ht="15">
      <c r="A60" s="19" t="s">
        <v>145</v>
      </c>
      <c r="B60" s="12">
        <v>45</v>
      </c>
      <c r="C60" s="13">
        <v>44391</v>
      </c>
      <c r="D60" s="13">
        <v>44375</v>
      </c>
      <c r="E60" s="13"/>
      <c r="F60" s="13"/>
      <c r="G60" s="1">
        <f t="shared" si="0"/>
        <v>-16</v>
      </c>
      <c r="H60" s="12">
        <f t="shared" si="1"/>
        <v>-720</v>
      </c>
    </row>
    <row r="61" spans="1:8" ht="15">
      <c r="A61" s="19" t="s">
        <v>146</v>
      </c>
      <c r="B61" s="12">
        <v>473.59</v>
      </c>
      <c r="C61" s="13">
        <v>44384</v>
      </c>
      <c r="D61" s="13">
        <v>44375</v>
      </c>
      <c r="E61" s="13"/>
      <c r="F61" s="13"/>
      <c r="G61" s="1">
        <f t="shared" si="0"/>
        <v>-9</v>
      </c>
      <c r="H61" s="12">
        <f t="shared" si="1"/>
        <v>-4262.3099999999995</v>
      </c>
    </row>
    <row r="62" spans="1:8" ht="15">
      <c r="A62" s="19" t="s">
        <v>147</v>
      </c>
      <c r="B62" s="12">
        <v>202.56</v>
      </c>
      <c r="C62" s="13">
        <v>44384</v>
      </c>
      <c r="D62" s="13">
        <v>44375</v>
      </c>
      <c r="E62" s="13"/>
      <c r="F62" s="13"/>
      <c r="G62" s="1">
        <f t="shared" si="0"/>
        <v>-9</v>
      </c>
      <c r="H62" s="12">
        <f t="shared" si="1"/>
        <v>-1823.04</v>
      </c>
    </row>
    <row r="63" spans="1:8" ht="15">
      <c r="A63" s="19" t="s">
        <v>148</v>
      </c>
      <c r="B63" s="12">
        <v>159.54</v>
      </c>
      <c r="C63" s="13">
        <v>44384</v>
      </c>
      <c r="D63" s="13">
        <v>44375</v>
      </c>
      <c r="E63" s="13"/>
      <c r="F63" s="13"/>
      <c r="G63" s="1">
        <f t="shared" si="0"/>
        <v>-9</v>
      </c>
      <c r="H63" s="12">
        <f t="shared" si="1"/>
        <v>-1435.86</v>
      </c>
    </row>
    <row r="64" spans="1:8" ht="15">
      <c r="A64" s="19" t="s">
        <v>149</v>
      </c>
      <c r="B64" s="12">
        <v>178.2</v>
      </c>
      <c r="C64" s="13">
        <v>44384</v>
      </c>
      <c r="D64" s="13">
        <v>44375</v>
      </c>
      <c r="E64" s="13"/>
      <c r="F64" s="13"/>
      <c r="G64" s="1">
        <f t="shared" si="0"/>
        <v>-9</v>
      </c>
      <c r="H64" s="12">
        <f t="shared" si="1"/>
        <v>-1603.8</v>
      </c>
    </row>
    <row r="65" spans="1:8" ht="15">
      <c r="A65" s="19" t="s">
        <v>150</v>
      </c>
      <c r="B65" s="12">
        <v>152.27</v>
      </c>
      <c r="C65" s="13">
        <v>44378</v>
      </c>
      <c r="D65" s="13">
        <v>44375</v>
      </c>
      <c r="E65" s="13"/>
      <c r="F65" s="13"/>
      <c r="G65" s="1">
        <f t="shared" si="0"/>
        <v>-3</v>
      </c>
      <c r="H65" s="12">
        <f t="shared" si="1"/>
        <v>-456.81000000000006</v>
      </c>
    </row>
    <row r="66" spans="1:8" ht="15">
      <c r="A66" s="19" t="s">
        <v>151</v>
      </c>
      <c r="B66" s="12">
        <v>90</v>
      </c>
      <c r="C66" s="13">
        <v>44374</v>
      </c>
      <c r="D66" s="13">
        <v>44375</v>
      </c>
      <c r="E66" s="13"/>
      <c r="F66" s="13"/>
      <c r="G66" s="1">
        <f t="shared" si="0"/>
        <v>1</v>
      </c>
      <c r="H66" s="12">
        <f t="shared" si="1"/>
        <v>90</v>
      </c>
    </row>
    <row r="67" spans="1:8" ht="15">
      <c r="A67" s="19" t="s">
        <v>152</v>
      </c>
      <c r="B67" s="12">
        <v>186.2</v>
      </c>
      <c r="C67" s="13">
        <v>44374</v>
      </c>
      <c r="D67" s="13">
        <v>44375</v>
      </c>
      <c r="E67" s="13"/>
      <c r="F67" s="13"/>
      <c r="G67" s="1">
        <f t="shared" si="0"/>
        <v>1</v>
      </c>
      <c r="H67" s="12">
        <f t="shared" si="1"/>
        <v>186.2</v>
      </c>
    </row>
    <row r="68" spans="1:8" ht="15">
      <c r="A68" s="19" t="s">
        <v>153</v>
      </c>
      <c r="B68" s="12">
        <v>50.82</v>
      </c>
      <c r="C68" s="13">
        <v>44372</v>
      </c>
      <c r="D68" s="13">
        <v>44375</v>
      </c>
      <c r="E68" s="13"/>
      <c r="F68" s="13"/>
      <c r="G68" s="1">
        <f t="shared" si="0"/>
        <v>3</v>
      </c>
      <c r="H68" s="12">
        <f t="shared" si="1"/>
        <v>152.46</v>
      </c>
    </row>
    <row r="69" spans="1:8" ht="15">
      <c r="A69" s="19" t="s">
        <v>154</v>
      </c>
      <c r="B69" s="12">
        <v>1537.5</v>
      </c>
      <c r="C69" s="13">
        <v>44374</v>
      </c>
      <c r="D69" s="13">
        <v>44375</v>
      </c>
      <c r="E69" s="13"/>
      <c r="F69" s="13"/>
      <c r="G69" s="1">
        <f aca="true" t="shared" si="2" ref="G69:G132">D69-C69-(F69-E69)</f>
        <v>1</v>
      </c>
      <c r="H69" s="12">
        <f aca="true" t="shared" si="3" ref="H69:H132">B69*G69</f>
        <v>1537.5</v>
      </c>
    </row>
    <row r="70" spans="1:8" ht="15">
      <c r="A70" s="19" t="s">
        <v>155</v>
      </c>
      <c r="B70" s="12">
        <v>817.08</v>
      </c>
      <c r="C70" s="13">
        <v>44384</v>
      </c>
      <c r="D70" s="13">
        <v>44375</v>
      </c>
      <c r="E70" s="13"/>
      <c r="F70" s="13"/>
      <c r="G70" s="1">
        <f t="shared" si="2"/>
        <v>-9</v>
      </c>
      <c r="H70" s="12">
        <f t="shared" si="3"/>
        <v>-7353.72</v>
      </c>
    </row>
    <row r="71" spans="1:8" ht="15">
      <c r="A71" s="19" t="s">
        <v>156</v>
      </c>
      <c r="B71" s="12">
        <v>373.86</v>
      </c>
      <c r="C71" s="13">
        <v>44392</v>
      </c>
      <c r="D71" s="13">
        <v>44375</v>
      </c>
      <c r="E71" s="13"/>
      <c r="F71" s="13"/>
      <c r="G71" s="1">
        <f t="shared" si="2"/>
        <v>-17</v>
      </c>
      <c r="H71" s="12">
        <f t="shared" si="3"/>
        <v>-6355.62</v>
      </c>
    </row>
    <row r="72" spans="1:8" ht="15">
      <c r="A72" s="19" t="s">
        <v>157</v>
      </c>
      <c r="B72" s="12">
        <v>50</v>
      </c>
      <c r="C72" s="13">
        <v>44392</v>
      </c>
      <c r="D72" s="13">
        <v>44375</v>
      </c>
      <c r="E72" s="13"/>
      <c r="F72" s="13"/>
      <c r="G72" s="1">
        <f t="shared" si="2"/>
        <v>-17</v>
      </c>
      <c r="H72" s="12">
        <f t="shared" si="3"/>
        <v>-850</v>
      </c>
    </row>
    <row r="73" spans="1:8" ht="15">
      <c r="A73" s="19" t="s">
        <v>158</v>
      </c>
      <c r="B73" s="12">
        <v>1704</v>
      </c>
      <c r="C73" s="13">
        <v>44388</v>
      </c>
      <c r="D73" s="13">
        <v>44375</v>
      </c>
      <c r="E73" s="13"/>
      <c r="F73" s="13"/>
      <c r="G73" s="1">
        <f t="shared" si="2"/>
        <v>-13</v>
      </c>
      <c r="H73" s="12">
        <f t="shared" si="3"/>
        <v>-22152</v>
      </c>
    </row>
    <row r="74" spans="1:8" ht="15">
      <c r="A74" s="19" t="s">
        <v>159</v>
      </c>
      <c r="B74" s="12">
        <v>600.5</v>
      </c>
      <c r="C74" s="13">
        <v>44384</v>
      </c>
      <c r="D74" s="13">
        <v>44375</v>
      </c>
      <c r="E74" s="13"/>
      <c r="F74" s="13"/>
      <c r="G74" s="1">
        <f t="shared" si="2"/>
        <v>-9</v>
      </c>
      <c r="H74" s="12">
        <f t="shared" si="3"/>
        <v>-5404.5</v>
      </c>
    </row>
    <row r="75" spans="1:8" ht="15">
      <c r="A75" s="19" t="s">
        <v>160</v>
      </c>
      <c r="B75" s="12">
        <v>95</v>
      </c>
      <c r="C75" s="13">
        <v>44387</v>
      </c>
      <c r="D75" s="13">
        <v>44375</v>
      </c>
      <c r="E75" s="13"/>
      <c r="F75" s="13"/>
      <c r="G75" s="1">
        <f t="shared" si="2"/>
        <v>-12</v>
      </c>
      <c r="H75" s="12">
        <f t="shared" si="3"/>
        <v>-1140</v>
      </c>
    </row>
    <row r="76" spans="1:8" ht="15">
      <c r="A76" s="19" t="s">
        <v>161</v>
      </c>
      <c r="B76" s="12">
        <v>1140</v>
      </c>
      <c r="C76" s="13">
        <v>44401</v>
      </c>
      <c r="D76" s="13">
        <v>44375</v>
      </c>
      <c r="E76" s="13"/>
      <c r="F76" s="13"/>
      <c r="G76" s="1">
        <f t="shared" si="2"/>
        <v>-26</v>
      </c>
      <c r="H76" s="12">
        <f t="shared" si="3"/>
        <v>-29640</v>
      </c>
    </row>
    <row r="77" spans="1:8" ht="1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ht="1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ht="1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ht="1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ht="1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ht="1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ht="1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ht="1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ht="1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ht="1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ht="1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ht="1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ht="1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ht="1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ht="1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ht="1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ht="1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ht="1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ht="1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ht="1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ht="1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ht="1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ht="1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ht="1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ht="1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ht="1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ht="1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ht="1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ht="1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ht="1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ht="1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ht="1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ht="1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ht="1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ht="1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ht="1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ht="1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ht="1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ht="1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ht="1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ht="1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ht="1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ht="1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ht="1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ht="1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ht="1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ht="1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ht="1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ht="1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ht="1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ht="1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ht="1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ht="1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ht="1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ht="1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ht="1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ht="15">
      <c r="A133" s="19"/>
      <c r="B133" s="12"/>
      <c r="C133" s="13"/>
      <c r="D133" s="13"/>
      <c r="E133" s="13"/>
      <c r="F133" s="13"/>
      <c r="G133" s="1">
        <f aca="true" t="shared" si="4" ref="G133:G196">D133-C133-(F133-E133)</f>
        <v>0</v>
      </c>
      <c r="H133" s="12">
        <f aca="true" t="shared" si="5" ref="H133:H196">B133*G133</f>
        <v>0</v>
      </c>
    </row>
    <row r="134" spans="1:8" ht="1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ht="1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ht="1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ht="1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ht="1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ht="1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ht="1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ht="1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ht="1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ht="1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ht="1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ht="1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ht="1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ht="1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ht="1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ht="1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ht="1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ht="1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ht="1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ht="1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ht="1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ht="1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ht="1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ht="1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ht="1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ht="1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ht="1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ht="1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ht="1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ht="1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ht="1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ht="1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ht="1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ht="1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ht="1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ht="1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ht="1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ht="1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ht="1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ht="1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ht="1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ht="1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ht="1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ht="1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ht="1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ht="1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ht="1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ht="1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ht="1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ht="1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ht="1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ht="1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ht="1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ht="1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ht="1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ht="1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ht="1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ht="1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ht="1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ht="1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ht="1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ht="1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ht="15">
      <c r="A197" s="19"/>
      <c r="B197" s="12"/>
      <c r="C197" s="13"/>
      <c r="D197" s="13"/>
      <c r="E197" s="13"/>
      <c r="F197" s="13"/>
      <c r="G197" s="1">
        <f aca="true" t="shared" si="6" ref="G197:G203">D197-C197-(F197-E197)</f>
        <v>0</v>
      </c>
      <c r="H197" s="12">
        <f aca="true" t="shared" si="7" ref="H197:H203">B197*G197</f>
        <v>0</v>
      </c>
    </row>
    <row r="198" spans="1:8" ht="1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ht="1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ht="1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ht="1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ht="1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ht="1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5">
        <f>SUM(B4:B195)</f>
        <v>13655.89</v>
      </c>
      <c r="C1">
        <f>COUNTA(A4:A203)</f>
        <v>32</v>
      </c>
      <c r="G1" s="16">
        <f>IF(B1&lt;&gt;0,H1/B1,0)</f>
        <v>-17.65628530985531</v>
      </c>
      <c r="H1" s="15">
        <f>SUM(H4:H195)</f>
        <v>-241112.29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ht="15">
      <c r="A4" s="19" t="s">
        <v>162</v>
      </c>
      <c r="B4" s="12">
        <v>21.11</v>
      </c>
      <c r="C4" s="13">
        <v>44384</v>
      </c>
      <c r="D4" s="13">
        <v>44386</v>
      </c>
      <c r="E4" s="13"/>
      <c r="F4" s="13"/>
      <c r="G4" s="1">
        <f>D4-C4-(F4-E4)</f>
        <v>2</v>
      </c>
      <c r="H4" s="12">
        <f>B4*G4</f>
        <v>42.22</v>
      </c>
    </row>
    <row r="5" spans="1:8" ht="15">
      <c r="A5" s="19" t="s">
        <v>163</v>
      </c>
      <c r="B5" s="12">
        <v>104.84</v>
      </c>
      <c r="C5" s="13">
        <v>44405</v>
      </c>
      <c r="D5" s="13">
        <v>44386</v>
      </c>
      <c r="E5" s="13"/>
      <c r="F5" s="13"/>
      <c r="G5" s="1">
        <f aca="true" t="shared" si="0" ref="G5:G68">D5-C5-(F5-E5)</f>
        <v>-19</v>
      </c>
      <c r="H5" s="12">
        <f aca="true" t="shared" si="1" ref="H5:H68">B5*G5</f>
        <v>-1991.96</v>
      </c>
    </row>
    <row r="6" spans="1:8" ht="15">
      <c r="A6" s="19" t="s">
        <v>164</v>
      </c>
      <c r="B6" s="12">
        <v>385.6</v>
      </c>
      <c r="C6" s="13">
        <v>44405</v>
      </c>
      <c r="D6" s="13">
        <v>44386</v>
      </c>
      <c r="E6" s="13"/>
      <c r="F6" s="13"/>
      <c r="G6" s="1">
        <f t="shared" si="0"/>
        <v>-19</v>
      </c>
      <c r="H6" s="12">
        <f t="shared" si="1"/>
        <v>-7326.400000000001</v>
      </c>
    </row>
    <row r="7" spans="1:8" ht="15">
      <c r="A7" s="19" t="s">
        <v>165</v>
      </c>
      <c r="B7" s="12">
        <v>756</v>
      </c>
      <c r="C7" s="13">
        <v>44412</v>
      </c>
      <c r="D7" s="13">
        <v>44386</v>
      </c>
      <c r="E7" s="13"/>
      <c r="F7" s="13"/>
      <c r="G7" s="1">
        <f t="shared" si="0"/>
        <v>-26</v>
      </c>
      <c r="H7" s="12">
        <f t="shared" si="1"/>
        <v>-19656</v>
      </c>
    </row>
    <row r="8" spans="1:8" ht="15">
      <c r="A8" s="19" t="s">
        <v>166</v>
      </c>
      <c r="B8" s="12">
        <v>600</v>
      </c>
      <c r="C8" s="13">
        <v>44413</v>
      </c>
      <c r="D8" s="13">
        <v>44386</v>
      </c>
      <c r="E8" s="13"/>
      <c r="F8" s="13"/>
      <c r="G8" s="1">
        <f t="shared" si="0"/>
        <v>-27</v>
      </c>
      <c r="H8" s="12">
        <f t="shared" si="1"/>
        <v>-16200</v>
      </c>
    </row>
    <row r="9" spans="1:8" ht="15">
      <c r="A9" s="19" t="s">
        <v>167</v>
      </c>
      <c r="B9" s="12">
        <v>1142.75</v>
      </c>
      <c r="C9" s="13">
        <v>44413</v>
      </c>
      <c r="D9" s="13">
        <v>44386</v>
      </c>
      <c r="E9" s="13"/>
      <c r="F9" s="13"/>
      <c r="G9" s="1">
        <f t="shared" si="0"/>
        <v>-27</v>
      </c>
      <c r="H9" s="12">
        <f t="shared" si="1"/>
        <v>-30854.25</v>
      </c>
    </row>
    <row r="10" spans="1:8" ht="15">
      <c r="A10" s="19" t="s">
        <v>168</v>
      </c>
      <c r="B10" s="12">
        <v>-441.25</v>
      </c>
      <c r="C10" s="13">
        <v>44416</v>
      </c>
      <c r="D10" s="13">
        <v>44386</v>
      </c>
      <c r="E10" s="13"/>
      <c r="F10" s="13"/>
      <c r="G10" s="1">
        <f t="shared" si="0"/>
        <v>-30</v>
      </c>
      <c r="H10" s="12">
        <f t="shared" si="1"/>
        <v>13237.5</v>
      </c>
    </row>
    <row r="11" spans="1:8" ht="15">
      <c r="A11" s="19" t="s">
        <v>169</v>
      </c>
      <c r="B11" s="12">
        <v>84.68</v>
      </c>
      <c r="C11" s="13">
        <v>44412</v>
      </c>
      <c r="D11" s="13">
        <v>44390</v>
      </c>
      <c r="E11" s="13"/>
      <c r="F11" s="13"/>
      <c r="G11" s="1">
        <f t="shared" si="0"/>
        <v>-22</v>
      </c>
      <c r="H11" s="12">
        <f t="shared" si="1"/>
        <v>-1862.96</v>
      </c>
    </row>
    <row r="12" spans="1:8" ht="15">
      <c r="A12" s="19" t="s">
        <v>170</v>
      </c>
      <c r="B12" s="12">
        <v>237.1</v>
      </c>
      <c r="C12" s="13">
        <v>44412</v>
      </c>
      <c r="D12" s="13">
        <v>44390</v>
      </c>
      <c r="E12" s="13"/>
      <c r="F12" s="13"/>
      <c r="G12" s="1">
        <f t="shared" si="0"/>
        <v>-22</v>
      </c>
      <c r="H12" s="12">
        <f t="shared" si="1"/>
        <v>-5216.2</v>
      </c>
    </row>
    <row r="13" spans="1:8" ht="15">
      <c r="A13" s="19" t="s">
        <v>171</v>
      </c>
      <c r="B13" s="12">
        <v>237.1</v>
      </c>
      <c r="C13" s="13">
        <v>44412</v>
      </c>
      <c r="D13" s="13">
        <v>44390</v>
      </c>
      <c r="E13" s="13"/>
      <c r="F13" s="13"/>
      <c r="G13" s="1">
        <f t="shared" si="0"/>
        <v>-22</v>
      </c>
      <c r="H13" s="12">
        <f t="shared" si="1"/>
        <v>-5216.2</v>
      </c>
    </row>
    <row r="14" spans="1:8" ht="15">
      <c r="A14" s="19" t="s">
        <v>172</v>
      </c>
      <c r="B14" s="12">
        <v>160.7</v>
      </c>
      <c r="C14" s="13">
        <v>44412</v>
      </c>
      <c r="D14" s="13">
        <v>44390</v>
      </c>
      <c r="E14" s="13"/>
      <c r="F14" s="13"/>
      <c r="G14" s="1">
        <f t="shared" si="0"/>
        <v>-22</v>
      </c>
      <c r="H14" s="12">
        <f t="shared" si="1"/>
        <v>-3535.3999999999996</v>
      </c>
    </row>
    <row r="15" spans="1:8" ht="15">
      <c r="A15" s="19" t="s">
        <v>173</v>
      </c>
      <c r="B15" s="12">
        <v>180</v>
      </c>
      <c r="C15" s="13">
        <v>44412</v>
      </c>
      <c r="D15" s="13">
        <v>44390</v>
      </c>
      <c r="E15" s="13"/>
      <c r="F15" s="13"/>
      <c r="G15" s="1">
        <f t="shared" si="0"/>
        <v>-22</v>
      </c>
      <c r="H15" s="12">
        <f t="shared" si="1"/>
        <v>-3960</v>
      </c>
    </row>
    <row r="16" spans="1:8" ht="15">
      <c r="A16" s="19" t="s">
        <v>174</v>
      </c>
      <c r="B16" s="12">
        <v>180</v>
      </c>
      <c r="C16" s="13">
        <v>44415</v>
      </c>
      <c r="D16" s="13">
        <v>44390</v>
      </c>
      <c r="E16" s="13"/>
      <c r="F16" s="13"/>
      <c r="G16" s="1">
        <f t="shared" si="0"/>
        <v>-25</v>
      </c>
      <c r="H16" s="12">
        <f t="shared" si="1"/>
        <v>-4500</v>
      </c>
    </row>
    <row r="17" spans="1:8" ht="15">
      <c r="A17" s="19" t="s">
        <v>175</v>
      </c>
      <c r="B17" s="12">
        <v>810</v>
      </c>
      <c r="C17" s="13">
        <v>44420</v>
      </c>
      <c r="D17" s="13">
        <v>44390</v>
      </c>
      <c r="E17" s="13"/>
      <c r="F17" s="13"/>
      <c r="G17" s="1">
        <f t="shared" si="0"/>
        <v>-30</v>
      </c>
      <c r="H17" s="12">
        <f t="shared" si="1"/>
        <v>-24300</v>
      </c>
    </row>
    <row r="18" spans="1:8" ht="15">
      <c r="A18" s="19" t="s">
        <v>176</v>
      </c>
      <c r="B18" s="12">
        <v>13.86</v>
      </c>
      <c r="C18" s="13">
        <v>44428</v>
      </c>
      <c r="D18" s="13">
        <v>44434</v>
      </c>
      <c r="E18" s="13"/>
      <c r="F18" s="13"/>
      <c r="G18" s="1">
        <f t="shared" si="0"/>
        <v>6</v>
      </c>
      <c r="H18" s="12">
        <f t="shared" si="1"/>
        <v>83.16</v>
      </c>
    </row>
    <row r="19" spans="1:8" ht="15">
      <c r="A19" s="19" t="s">
        <v>177</v>
      </c>
      <c r="B19" s="12">
        <v>120</v>
      </c>
      <c r="C19" s="13">
        <v>44426</v>
      </c>
      <c r="D19" s="13">
        <v>44434</v>
      </c>
      <c r="E19" s="13"/>
      <c r="F19" s="13"/>
      <c r="G19" s="1">
        <f t="shared" si="0"/>
        <v>8</v>
      </c>
      <c r="H19" s="12">
        <f t="shared" si="1"/>
        <v>960</v>
      </c>
    </row>
    <row r="20" spans="1:8" ht="15">
      <c r="A20" s="19" t="s">
        <v>178</v>
      </c>
      <c r="B20" s="12">
        <v>1250</v>
      </c>
      <c r="C20" s="13">
        <v>44440</v>
      </c>
      <c r="D20" s="13">
        <v>44434</v>
      </c>
      <c r="E20" s="13"/>
      <c r="F20" s="13"/>
      <c r="G20" s="1">
        <f t="shared" si="0"/>
        <v>-6</v>
      </c>
      <c r="H20" s="12">
        <f t="shared" si="1"/>
        <v>-7500</v>
      </c>
    </row>
    <row r="21" spans="1:8" ht="15">
      <c r="A21" s="19" t="s">
        <v>179</v>
      </c>
      <c r="B21" s="12">
        <v>891.8</v>
      </c>
      <c r="C21" s="13">
        <v>44440</v>
      </c>
      <c r="D21" s="13">
        <v>44434</v>
      </c>
      <c r="E21" s="13"/>
      <c r="F21" s="13"/>
      <c r="G21" s="1">
        <f t="shared" si="0"/>
        <v>-6</v>
      </c>
      <c r="H21" s="12">
        <f t="shared" si="1"/>
        <v>-5350.799999999999</v>
      </c>
    </row>
    <row r="22" spans="1:8" ht="15">
      <c r="A22" s="19" t="s">
        <v>180</v>
      </c>
      <c r="B22" s="12">
        <v>8.4</v>
      </c>
      <c r="C22" s="13">
        <v>44468</v>
      </c>
      <c r="D22" s="13">
        <v>44439</v>
      </c>
      <c r="E22" s="13"/>
      <c r="F22" s="13"/>
      <c r="G22" s="1">
        <f t="shared" si="0"/>
        <v>-29</v>
      </c>
      <c r="H22" s="12">
        <f t="shared" si="1"/>
        <v>-243.60000000000002</v>
      </c>
    </row>
    <row r="23" spans="1:8" ht="15">
      <c r="A23" s="19" t="s">
        <v>181</v>
      </c>
      <c r="B23" s="12">
        <v>56</v>
      </c>
      <c r="C23" s="13">
        <v>44469</v>
      </c>
      <c r="D23" s="13">
        <v>44439</v>
      </c>
      <c r="E23" s="13"/>
      <c r="F23" s="13"/>
      <c r="G23" s="1">
        <f t="shared" si="0"/>
        <v>-30</v>
      </c>
      <c r="H23" s="12">
        <f t="shared" si="1"/>
        <v>-1680</v>
      </c>
    </row>
    <row r="24" spans="1:8" ht="15">
      <c r="A24" s="19" t="s">
        <v>182</v>
      </c>
      <c r="B24" s="12">
        <v>844</v>
      </c>
      <c r="C24" s="13">
        <v>44461</v>
      </c>
      <c r="D24" s="13">
        <v>44445</v>
      </c>
      <c r="E24" s="13"/>
      <c r="F24" s="13"/>
      <c r="G24" s="1">
        <f t="shared" si="0"/>
        <v>-16</v>
      </c>
      <c r="H24" s="12">
        <f t="shared" si="1"/>
        <v>-13504</v>
      </c>
    </row>
    <row r="25" spans="1:8" ht="15">
      <c r="A25" s="19" t="s">
        <v>183</v>
      </c>
      <c r="B25" s="12">
        <v>400</v>
      </c>
      <c r="C25" s="13">
        <v>44461</v>
      </c>
      <c r="D25" s="13">
        <v>44445</v>
      </c>
      <c r="E25" s="13"/>
      <c r="F25" s="13"/>
      <c r="G25" s="1">
        <f t="shared" si="0"/>
        <v>-16</v>
      </c>
      <c r="H25" s="12">
        <f t="shared" si="1"/>
        <v>-6400</v>
      </c>
    </row>
    <row r="26" spans="1:8" ht="15">
      <c r="A26" s="19" t="s">
        <v>184</v>
      </c>
      <c r="B26" s="12">
        <v>90</v>
      </c>
      <c r="C26" s="13">
        <v>44436</v>
      </c>
      <c r="D26" s="13">
        <v>44459</v>
      </c>
      <c r="E26" s="13"/>
      <c r="F26" s="13"/>
      <c r="G26" s="1">
        <f t="shared" si="0"/>
        <v>23</v>
      </c>
      <c r="H26" s="12">
        <f t="shared" si="1"/>
        <v>2070</v>
      </c>
    </row>
    <row r="27" spans="1:8" ht="15">
      <c r="A27" s="19" t="s">
        <v>185</v>
      </c>
      <c r="B27" s="12">
        <v>186.2</v>
      </c>
      <c r="C27" s="13">
        <v>44436</v>
      </c>
      <c r="D27" s="13">
        <v>44459</v>
      </c>
      <c r="E27" s="13"/>
      <c r="F27" s="13"/>
      <c r="G27" s="1">
        <f t="shared" si="0"/>
        <v>23</v>
      </c>
      <c r="H27" s="12">
        <f t="shared" si="1"/>
        <v>4282.599999999999</v>
      </c>
    </row>
    <row r="28" spans="1:8" ht="15">
      <c r="A28" s="19" t="s">
        <v>186</v>
      </c>
      <c r="B28" s="12">
        <v>140</v>
      </c>
      <c r="C28" s="13">
        <v>44440</v>
      </c>
      <c r="D28" s="13">
        <v>44459</v>
      </c>
      <c r="E28" s="13"/>
      <c r="F28" s="13"/>
      <c r="G28" s="1">
        <f t="shared" si="0"/>
        <v>19</v>
      </c>
      <c r="H28" s="12">
        <f t="shared" si="1"/>
        <v>2660</v>
      </c>
    </row>
    <row r="29" spans="1:8" ht="15">
      <c r="A29" s="19" t="s">
        <v>187</v>
      </c>
      <c r="B29" s="12">
        <v>1352</v>
      </c>
      <c r="C29" s="13">
        <v>44489</v>
      </c>
      <c r="D29" s="13">
        <v>44467</v>
      </c>
      <c r="E29" s="13"/>
      <c r="F29" s="13"/>
      <c r="G29" s="1">
        <f t="shared" si="0"/>
        <v>-22</v>
      </c>
      <c r="H29" s="12">
        <f t="shared" si="1"/>
        <v>-29744</v>
      </c>
    </row>
    <row r="30" spans="1:8" ht="15">
      <c r="A30" s="19" t="s">
        <v>188</v>
      </c>
      <c r="B30" s="12">
        <v>26</v>
      </c>
      <c r="C30" s="13">
        <v>44475</v>
      </c>
      <c r="D30" s="13">
        <v>44467</v>
      </c>
      <c r="E30" s="13"/>
      <c r="F30" s="13"/>
      <c r="G30" s="1">
        <f t="shared" si="0"/>
        <v>-8</v>
      </c>
      <c r="H30" s="12">
        <f t="shared" si="1"/>
        <v>-208</v>
      </c>
    </row>
    <row r="31" spans="1:8" ht="15">
      <c r="A31" s="19" t="s">
        <v>189</v>
      </c>
      <c r="B31" s="12">
        <v>26</v>
      </c>
      <c r="C31" s="13">
        <v>44475</v>
      </c>
      <c r="D31" s="13">
        <v>44467</v>
      </c>
      <c r="E31" s="13"/>
      <c r="F31" s="13"/>
      <c r="G31" s="1">
        <f t="shared" si="0"/>
        <v>-8</v>
      </c>
      <c r="H31" s="12">
        <f t="shared" si="1"/>
        <v>-208</v>
      </c>
    </row>
    <row r="32" spans="1:8" ht="15">
      <c r="A32" s="19" t="s">
        <v>190</v>
      </c>
      <c r="B32" s="12">
        <v>26</v>
      </c>
      <c r="C32" s="13">
        <v>44475</v>
      </c>
      <c r="D32" s="13">
        <v>44467</v>
      </c>
      <c r="E32" s="13"/>
      <c r="F32" s="13"/>
      <c r="G32" s="1">
        <f t="shared" si="0"/>
        <v>-8</v>
      </c>
      <c r="H32" s="12">
        <f t="shared" si="1"/>
        <v>-208</v>
      </c>
    </row>
    <row r="33" spans="1:8" ht="15">
      <c r="A33" s="19" t="s">
        <v>191</v>
      </c>
      <c r="B33" s="12">
        <v>200</v>
      </c>
      <c r="C33" s="13">
        <v>44475</v>
      </c>
      <c r="D33" s="13">
        <v>44467</v>
      </c>
      <c r="E33" s="13"/>
      <c r="F33" s="13"/>
      <c r="G33" s="1">
        <f t="shared" si="0"/>
        <v>-8</v>
      </c>
      <c r="H33" s="12">
        <f t="shared" si="1"/>
        <v>-1600</v>
      </c>
    </row>
    <row r="34" spans="1:8" ht="15">
      <c r="A34" s="19" t="s">
        <v>192</v>
      </c>
      <c r="B34" s="12">
        <v>882</v>
      </c>
      <c r="C34" s="13">
        <v>44483</v>
      </c>
      <c r="D34" s="13">
        <v>44467</v>
      </c>
      <c r="E34" s="13"/>
      <c r="F34" s="13"/>
      <c r="G34" s="1">
        <f t="shared" si="0"/>
        <v>-16</v>
      </c>
      <c r="H34" s="12">
        <f t="shared" si="1"/>
        <v>-14112</v>
      </c>
    </row>
    <row r="35" spans="1:8" ht="15">
      <c r="A35" s="19" t="s">
        <v>193</v>
      </c>
      <c r="B35" s="12">
        <v>2685</v>
      </c>
      <c r="C35" s="13">
        <v>44489</v>
      </c>
      <c r="D35" s="13">
        <v>44467</v>
      </c>
      <c r="E35" s="13"/>
      <c r="F35" s="13"/>
      <c r="G35" s="1">
        <f t="shared" si="0"/>
        <v>-22</v>
      </c>
      <c r="H35" s="12">
        <f t="shared" si="1"/>
        <v>-59070</v>
      </c>
    </row>
    <row r="36" spans="1:8" ht="1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ht="1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ht="1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ht="1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ht="1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ht="1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ht="1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ht="1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ht="1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ht="1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ht="1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ht="1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ht="1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ht="1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ht="1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ht="1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ht="1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ht="1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ht="1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ht="1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ht="1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ht="1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ht="1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ht="1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ht="1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ht="1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ht="1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ht="1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ht="1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ht="1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ht="1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ht="1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ht="1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ht="15">
      <c r="A69" s="19"/>
      <c r="B69" s="12"/>
      <c r="C69" s="13"/>
      <c r="D69" s="13"/>
      <c r="E69" s="13"/>
      <c r="F69" s="13"/>
      <c r="G69" s="1">
        <f aca="true" t="shared" si="2" ref="G69:G132">D69-C69-(F69-E69)</f>
        <v>0</v>
      </c>
      <c r="H69" s="12">
        <f aca="true" t="shared" si="3" ref="H69:H132">B69*G69</f>
        <v>0</v>
      </c>
    </row>
    <row r="70" spans="1:8" ht="1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ht="1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ht="1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ht="1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ht="1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ht="1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ht="1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ht="1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ht="1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ht="1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ht="1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ht="1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ht="1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ht="1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ht="1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ht="1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ht="1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ht="1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ht="1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ht="1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ht="1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ht="1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ht="1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ht="1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ht="1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ht="1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ht="1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ht="1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ht="1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ht="1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ht="1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ht="1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ht="1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ht="1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ht="1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ht="1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ht="1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ht="1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ht="1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ht="1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ht="1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ht="1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ht="1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ht="1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ht="1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ht="1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ht="1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ht="1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ht="1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ht="1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ht="1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ht="1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ht="1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ht="1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ht="1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ht="1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ht="1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ht="1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ht="1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ht="1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ht="1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ht="1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ht="1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ht="15">
      <c r="A133" s="19"/>
      <c r="B133" s="12"/>
      <c r="C133" s="13"/>
      <c r="D133" s="13"/>
      <c r="E133" s="13"/>
      <c r="F133" s="13"/>
      <c r="G133" s="1">
        <f aca="true" t="shared" si="4" ref="G133:G196">D133-C133-(F133-E133)</f>
        <v>0</v>
      </c>
      <c r="H133" s="12">
        <f aca="true" t="shared" si="5" ref="H133:H196">B133*G133</f>
        <v>0</v>
      </c>
    </row>
    <row r="134" spans="1:8" ht="1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ht="1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ht="1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ht="1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ht="1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ht="1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ht="1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ht="1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ht="1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ht="1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ht="1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ht="1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ht="1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ht="1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ht="1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ht="1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ht="1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ht="1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ht="1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ht="1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ht="1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ht="1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ht="1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ht="1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ht="1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ht="1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ht="1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ht="1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ht="1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ht="1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ht="1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ht="1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ht="1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ht="1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ht="1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ht="1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ht="1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ht="1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ht="1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ht="1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ht="1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ht="1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ht="1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ht="1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ht="1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ht="1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ht="1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ht="1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ht="1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ht="1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ht="1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ht="1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ht="1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ht="1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ht="1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ht="1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ht="1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ht="1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ht="1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ht="1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ht="1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ht="1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ht="15">
      <c r="A197" s="19"/>
      <c r="B197" s="12"/>
      <c r="C197" s="13"/>
      <c r="D197" s="13"/>
      <c r="E197" s="13"/>
      <c r="F197" s="13"/>
      <c r="G197" s="1">
        <f aca="true" t="shared" si="6" ref="G197:G203">D197-C197-(F197-E197)</f>
        <v>0</v>
      </c>
      <c r="H197" s="12">
        <f aca="true" t="shared" si="7" ref="H197:H203">B197*G197</f>
        <v>0</v>
      </c>
    </row>
    <row r="198" spans="1:8" ht="1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ht="1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ht="1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ht="1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ht="1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ht="1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5">
        <f>SUM(B4:B195)</f>
        <v>83006.47000000002</v>
      </c>
      <c r="C1">
        <f>COUNTA(A4:A203)</f>
        <v>114</v>
      </c>
      <c r="G1" s="16">
        <f>IF(B1&lt;&gt;0,H1/B1,0)</f>
        <v>-15.531535312849705</v>
      </c>
      <c r="H1" s="15">
        <f>SUM(H4:H195)</f>
        <v>-1289217.92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ht="15">
      <c r="A4" s="19" t="s">
        <v>194</v>
      </c>
      <c r="B4" s="12">
        <v>690</v>
      </c>
      <c r="C4" s="13">
        <v>44492</v>
      </c>
      <c r="D4" s="13">
        <v>44483</v>
      </c>
      <c r="E4" s="13"/>
      <c r="F4" s="13"/>
      <c r="G4" s="1">
        <f>D4-C4-(F4-E4)</f>
        <v>-9</v>
      </c>
      <c r="H4" s="12">
        <f>B4*G4</f>
        <v>-6210</v>
      </c>
    </row>
    <row r="5" spans="1:8" ht="15">
      <c r="A5" s="19" t="s">
        <v>195</v>
      </c>
      <c r="B5" s="12">
        <v>186.2</v>
      </c>
      <c r="C5" s="13">
        <v>44496</v>
      </c>
      <c r="D5" s="13">
        <v>44483</v>
      </c>
      <c r="E5" s="13"/>
      <c r="F5" s="13"/>
      <c r="G5" s="1">
        <f aca="true" t="shared" si="0" ref="G5:G68">D5-C5-(F5-E5)</f>
        <v>-13</v>
      </c>
      <c r="H5" s="12">
        <f aca="true" t="shared" si="1" ref="H5:H68">B5*G5</f>
        <v>-2420.6</v>
      </c>
    </row>
    <row r="6" spans="1:8" ht="15">
      <c r="A6" s="19" t="s">
        <v>196</v>
      </c>
      <c r="B6" s="12">
        <v>144.21</v>
      </c>
      <c r="C6" s="13">
        <v>44496</v>
      </c>
      <c r="D6" s="13">
        <v>44483</v>
      </c>
      <c r="E6" s="13"/>
      <c r="F6" s="13"/>
      <c r="G6" s="1">
        <f t="shared" si="0"/>
        <v>-13</v>
      </c>
      <c r="H6" s="12">
        <f t="shared" si="1"/>
        <v>-1874.73</v>
      </c>
    </row>
    <row r="7" spans="1:8" ht="15">
      <c r="A7" s="19" t="s">
        <v>197</v>
      </c>
      <c r="B7" s="12">
        <v>90</v>
      </c>
      <c r="C7" s="13">
        <v>44496</v>
      </c>
      <c r="D7" s="13">
        <v>44483</v>
      </c>
      <c r="E7" s="13"/>
      <c r="F7" s="13"/>
      <c r="G7" s="1">
        <f t="shared" si="0"/>
        <v>-13</v>
      </c>
      <c r="H7" s="12">
        <f t="shared" si="1"/>
        <v>-1170</v>
      </c>
    </row>
    <row r="8" spans="1:8" ht="15">
      <c r="A8" s="19" t="s">
        <v>198</v>
      </c>
      <c r="B8" s="12">
        <v>180</v>
      </c>
      <c r="C8" s="13">
        <v>44503</v>
      </c>
      <c r="D8" s="13">
        <v>44483</v>
      </c>
      <c r="E8" s="13"/>
      <c r="F8" s="13"/>
      <c r="G8" s="1">
        <f t="shared" si="0"/>
        <v>-20</v>
      </c>
      <c r="H8" s="12">
        <f t="shared" si="1"/>
        <v>-3600</v>
      </c>
    </row>
    <row r="9" spans="1:8" ht="15">
      <c r="A9" s="19" t="s">
        <v>199</v>
      </c>
      <c r="B9" s="12">
        <v>237.1</v>
      </c>
      <c r="C9" s="13">
        <v>44503</v>
      </c>
      <c r="D9" s="13">
        <v>44483</v>
      </c>
      <c r="E9" s="13"/>
      <c r="F9" s="13"/>
      <c r="G9" s="1">
        <f t="shared" si="0"/>
        <v>-20</v>
      </c>
      <c r="H9" s="12">
        <f t="shared" si="1"/>
        <v>-4742</v>
      </c>
    </row>
    <row r="10" spans="1:8" ht="15">
      <c r="A10" s="19" t="s">
        <v>200</v>
      </c>
      <c r="B10" s="12">
        <v>237.1</v>
      </c>
      <c r="C10" s="13">
        <v>44503</v>
      </c>
      <c r="D10" s="13">
        <v>44483</v>
      </c>
      <c r="E10" s="13"/>
      <c r="F10" s="13"/>
      <c r="G10" s="1">
        <f t="shared" si="0"/>
        <v>-20</v>
      </c>
      <c r="H10" s="12">
        <f t="shared" si="1"/>
        <v>-4742</v>
      </c>
    </row>
    <row r="11" spans="1:8" ht="15">
      <c r="A11" s="19" t="s">
        <v>201</v>
      </c>
      <c r="B11" s="12">
        <v>180</v>
      </c>
      <c r="C11" s="13">
        <v>44503</v>
      </c>
      <c r="D11" s="13">
        <v>44483</v>
      </c>
      <c r="E11" s="13"/>
      <c r="F11" s="13"/>
      <c r="G11" s="1">
        <f t="shared" si="0"/>
        <v>-20</v>
      </c>
      <c r="H11" s="12">
        <f t="shared" si="1"/>
        <v>-3600</v>
      </c>
    </row>
    <row r="12" spans="1:8" ht="15">
      <c r="A12" s="19" t="s">
        <v>202</v>
      </c>
      <c r="B12" s="12">
        <v>160.7</v>
      </c>
      <c r="C12" s="13">
        <v>44503</v>
      </c>
      <c r="D12" s="13">
        <v>44483</v>
      </c>
      <c r="E12" s="13"/>
      <c r="F12" s="13"/>
      <c r="G12" s="1">
        <f t="shared" si="0"/>
        <v>-20</v>
      </c>
      <c r="H12" s="12">
        <f t="shared" si="1"/>
        <v>-3214</v>
      </c>
    </row>
    <row r="13" spans="1:8" ht="15">
      <c r="A13" s="19" t="s">
        <v>203</v>
      </c>
      <c r="B13" s="12">
        <v>670</v>
      </c>
      <c r="C13" s="13">
        <v>44492</v>
      </c>
      <c r="D13" s="13">
        <v>44483</v>
      </c>
      <c r="E13" s="13"/>
      <c r="F13" s="13"/>
      <c r="G13" s="1">
        <f t="shared" si="0"/>
        <v>-9</v>
      </c>
      <c r="H13" s="12">
        <f t="shared" si="1"/>
        <v>-6030</v>
      </c>
    </row>
    <row r="14" spans="1:8" ht="15">
      <c r="A14" s="19" t="s">
        <v>204</v>
      </c>
      <c r="B14" s="12">
        <v>78.94</v>
      </c>
      <c r="C14" s="13">
        <v>44498</v>
      </c>
      <c r="D14" s="13">
        <v>44489</v>
      </c>
      <c r="E14" s="13"/>
      <c r="F14" s="13"/>
      <c r="G14" s="1">
        <f t="shared" si="0"/>
        <v>-9</v>
      </c>
      <c r="H14" s="12">
        <f t="shared" si="1"/>
        <v>-710.46</v>
      </c>
    </row>
    <row r="15" spans="1:8" ht="15">
      <c r="A15" s="19" t="s">
        <v>205</v>
      </c>
      <c r="B15" s="12">
        <v>420</v>
      </c>
      <c r="C15" s="13">
        <v>44512</v>
      </c>
      <c r="D15" s="13">
        <v>44489</v>
      </c>
      <c r="E15" s="13"/>
      <c r="F15" s="13"/>
      <c r="G15" s="1">
        <f t="shared" si="0"/>
        <v>-23</v>
      </c>
      <c r="H15" s="12">
        <f t="shared" si="1"/>
        <v>-9660</v>
      </c>
    </row>
    <row r="16" spans="1:8" ht="15">
      <c r="A16" s="19" t="s">
        <v>206</v>
      </c>
      <c r="B16" s="12">
        <v>5976</v>
      </c>
      <c r="C16" s="13">
        <v>44505</v>
      </c>
      <c r="D16" s="13">
        <v>44489</v>
      </c>
      <c r="E16" s="13"/>
      <c r="F16" s="13"/>
      <c r="G16" s="1">
        <f t="shared" si="0"/>
        <v>-16</v>
      </c>
      <c r="H16" s="12">
        <f t="shared" si="1"/>
        <v>-95616</v>
      </c>
    </row>
    <row r="17" spans="1:8" ht="15">
      <c r="A17" s="19" t="s">
        <v>207</v>
      </c>
      <c r="B17" s="12">
        <v>488.2</v>
      </c>
      <c r="C17" s="13">
        <v>44512</v>
      </c>
      <c r="D17" s="13">
        <v>44489</v>
      </c>
      <c r="E17" s="13"/>
      <c r="F17" s="13"/>
      <c r="G17" s="1">
        <f t="shared" si="0"/>
        <v>-23</v>
      </c>
      <c r="H17" s="12">
        <f t="shared" si="1"/>
        <v>-11228.6</v>
      </c>
    </row>
    <row r="18" spans="1:8" ht="15">
      <c r="A18" s="19" t="s">
        <v>208</v>
      </c>
      <c r="B18" s="12">
        <v>300</v>
      </c>
      <c r="C18" s="13">
        <v>44581</v>
      </c>
      <c r="D18" s="13">
        <v>44498</v>
      </c>
      <c r="E18" s="13"/>
      <c r="F18" s="13"/>
      <c r="G18" s="1">
        <f t="shared" si="0"/>
        <v>-83</v>
      </c>
      <c r="H18" s="12">
        <f t="shared" si="1"/>
        <v>-24900</v>
      </c>
    </row>
    <row r="19" spans="1:8" ht="15">
      <c r="A19" s="19" t="s">
        <v>209</v>
      </c>
      <c r="B19" s="12">
        <v>28.7</v>
      </c>
      <c r="C19" s="13">
        <v>44514</v>
      </c>
      <c r="D19" s="13">
        <v>44502</v>
      </c>
      <c r="E19" s="13"/>
      <c r="F19" s="13"/>
      <c r="G19" s="1">
        <f t="shared" si="0"/>
        <v>-12</v>
      </c>
      <c r="H19" s="12">
        <f t="shared" si="1"/>
        <v>-344.4</v>
      </c>
    </row>
    <row r="20" spans="1:8" ht="15">
      <c r="A20" s="19" t="s">
        <v>210</v>
      </c>
      <c r="B20" s="12">
        <v>250</v>
      </c>
      <c r="C20" s="13">
        <v>44524</v>
      </c>
      <c r="D20" s="13">
        <v>44502</v>
      </c>
      <c r="E20" s="13"/>
      <c r="F20" s="13"/>
      <c r="G20" s="1">
        <f t="shared" si="0"/>
        <v>-22</v>
      </c>
      <c r="H20" s="12">
        <f t="shared" si="1"/>
        <v>-5500</v>
      </c>
    </row>
    <row r="21" spans="1:8" ht="15">
      <c r="A21" s="19" t="s">
        <v>211</v>
      </c>
      <c r="B21" s="12">
        <v>1030.5</v>
      </c>
      <c r="C21" s="13">
        <v>44510</v>
      </c>
      <c r="D21" s="13">
        <v>44503</v>
      </c>
      <c r="E21" s="13"/>
      <c r="F21" s="13"/>
      <c r="G21" s="1">
        <f t="shared" si="0"/>
        <v>-7</v>
      </c>
      <c r="H21" s="12">
        <f t="shared" si="1"/>
        <v>-7213.5</v>
      </c>
    </row>
    <row r="22" spans="1:8" ht="15">
      <c r="A22" s="19" t="s">
        <v>212</v>
      </c>
      <c r="B22" s="12">
        <v>810</v>
      </c>
      <c r="C22" s="13">
        <v>44514</v>
      </c>
      <c r="D22" s="13">
        <v>44503</v>
      </c>
      <c r="E22" s="13"/>
      <c r="F22" s="13"/>
      <c r="G22" s="1">
        <f t="shared" si="0"/>
        <v>-11</v>
      </c>
      <c r="H22" s="12">
        <f t="shared" si="1"/>
        <v>-8910</v>
      </c>
    </row>
    <row r="23" spans="1:8" ht="15">
      <c r="A23" s="19" t="s">
        <v>213</v>
      </c>
      <c r="B23" s="12">
        <v>52</v>
      </c>
      <c r="C23" s="13">
        <v>44517</v>
      </c>
      <c r="D23" s="13">
        <v>44503</v>
      </c>
      <c r="E23" s="13"/>
      <c r="F23" s="13"/>
      <c r="G23" s="1">
        <f t="shared" si="0"/>
        <v>-14</v>
      </c>
      <c r="H23" s="12">
        <f t="shared" si="1"/>
        <v>-728</v>
      </c>
    </row>
    <row r="24" spans="1:8" ht="15">
      <c r="A24" s="19" t="s">
        <v>214</v>
      </c>
      <c r="B24" s="12">
        <v>183.5</v>
      </c>
      <c r="C24" s="13">
        <v>44517</v>
      </c>
      <c r="D24" s="13">
        <v>44503</v>
      </c>
      <c r="E24" s="13"/>
      <c r="F24" s="13"/>
      <c r="G24" s="1">
        <f t="shared" si="0"/>
        <v>-14</v>
      </c>
      <c r="H24" s="12">
        <f t="shared" si="1"/>
        <v>-2569</v>
      </c>
    </row>
    <row r="25" spans="1:8" ht="15">
      <c r="A25" s="19" t="s">
        <v>215</v>
      </c>
      <c r="B25" s="12">
        <v>2460</v>
      </c>
      <c r="C25" s="13">
        <v>44519</v>
      </c>
      <c r="D25" s="13">
        <v>44503</v>
      </c>
      <c r="E25" s="13"/>
      <c r="F25" s="13"/>
      <c r="G25" s="1">
        <f t="shared" si="0"/>
        <v>-16</v>
      </c>
      <c r="H25" s="12">
        <f t="shared" si="1"/>
        <v>-39360</v>
      </c>
    </row>
    <row r="26" spans="1:8" ht="15">
      <c r="A26" s="19" t="s">
        <v>216</v>
      </c>
      <c r="B26" s="12">
        <v>3900</v>
      </c>
      <c r="C26" s="13">
        <v>44520</v>
      </c>
      <c r="D26" s="13">
        <v>44503</v>
      </c>
      <c r="E26" s="13"/>
      <c r="F26" s="13"/>
      <c r="G26" s="1">
        <f t="shared" si="0"/>
        <v>-17</v>
      </c>
      <c r="H26" s="12">
        <f t="shared" si="1"/>
        <v>-66300</v>
      </c>
    </row>
    <row r="27" spans="1:8" ht="15">
      <c r="A27" s="19" t="s">
        <v>217</v>
      </c>
      <c r="B27" s="12">
        <v>200</v>
      </c>
      <c r="C27" s="13">
        <v>44521</v>
      </c>
      <c r="D27" s="13">
        <v>44503</v>
      </c>
      <c r="E27" s="13"/>
      <c r="F27" s="13"/>
      <c r="G27" s="1">
        <f t="shared" si="0"/>
        <v>-18</v>
      </c>
      <c r="H27" s="12">
        <f t="shared" si="1"/>
        <v>-3600</v>
      </c>
    </row>
    <row r="28" spans="1:8" ht="15">
      <c r="A28" s="19" t="s">
        <v>218</v>
      </c>
      <c r="B28" s="12">
        <v>120</v>
      </c>
      <c r="C28" s="13">
        <v>44514</v>
      </c>
      <c r="D28" s="13">
        <v>44505</v>
      </c>
      <c r="E28" s="13"/>
      <c r="F28" s="13"/>
      <c r="G28" s="1">
        <f t="shared" si="0"/>
        <v>-9</v>
      </c>
      <c r="H28" s="12">
        <f t="shared" si="1"/>
        <v>-1080</v>
      </c>
    </row>
    <row r="29" spans="1:8" ht="15">
      <c r="A29" s="19" t="s">
        <v>219</v>
      </c>
      <c r="B29" s="12">
        <v>250</v>
      </c>
      <c r="C29" s="13">
        <v>44519</v>
      </c>
      <c r="D29" s="13">
        <v>44505</v>
      </c>
      <c r="E29" s="13"/>
      <c r="F29" s="13"/>
      <c r="G29" s="1">
        <f t="shared" si="0"/>
        <v>-14</v>
      </c>
      <c r="H29" s="12">
        <f t="shared" si="1"/>
        <v>-3500</v>
      </c>
    </row>
    <row r="30" spans="1:8" ht="15">
      <c r="A30" s="19" t="s">
        <v>220</v>
      </c>
      <c r="B30" s="12">
        <v>285</v>
      </c>
      <c r="C30" s="13">
        <v>44526</v>
      </c>
      <c r="D30" s="13">
        <v>44505</v>
      </c>
      <c r="E30" s="13"/>
      <c r="F30" s="13"/>
      <c r="G30" s="1">
        <f t="shared" si="0"/>
        <v>-21</v>
      </c>
      <c r="H30" s="12">
        <f t="shared" si="1"/>
        <v>-5985</v>
      </c>
    </row>
    <row r="31" spans="1:8" ht="15">
      <c r="A31" s="19" t="s">
        <v>221</v>
      </c>
      <c r="B31" s="12">
        <v>1040.2</v>
      </c>
      <c r="C31" s="13">
        <v>44510</v>
      </c>
      <c r="D31" s="13">
        <v>44517</v>
      </c>
      <c r="E31" s="13"/>
      <c r="F31" s="13"/>
      <c r="G31" s="1">
        <f t="shared" si="0"/>
        <v>7</v>
      </c>
      <c r="H31" s="12">
        <f t="shared" si="1"/>
        <v>7281.400000000001</v>
      </c>
    </row>
    <row r="32" spans="1:8" ht="15">
      <c r="A32" s="19" t="s">
        <v>222</v>
      </c>
      <c r="B32" s="12">
        <v>300</v>
      </c>
      <c r="C32" s="13">
        <v>44526</v>
      </c>
      <c r="D32" s="13">
        <v>44517</v>
      </c>
      <c r="E32" s="13"/>
      <c r="F32" s="13"/>
      <c r="G32" s="1">
        <f t="shared" si="0"/>
        <v>-9</v>
      </c>
      <c r="H32" s="12">
        <f t="shared" si="1"/>
        <v>-2700</v>
      </c>
    </row>
    <row r="33" spans="1:8" ht="15">
      <c r="A33" s="19" t="s">
        <v>223</v>
      </c>
      <c r="B33" s="12">
        <v>325.54</v>
      </c>
      <c r="C33" s="13">
        <v>44510</v>
      </c>
      <c r="D33" s="13">
        <v>44517</v>
      </c>
      <c r="E33" s="13"/>
      <c r="F33" s="13"/>
      <c r="G33" s="1">
        <f t="shared" si="0"/>
        <v>7</v>
      </c>
      <c r="H33" s="12">
        <f t="shared" si="1"/>
        <v>2278.78</v>
      </c>
    </row>
    <row r="34" spans="1:8" ht="15">
      <c r="A34" s="19" t="s">
        <v>224</v>
      </c>
      <c r="B34" s="12">
        <v>40</v>
      </c>
      <c r="C34" s="13">
        <v>44527</v>
      </c>
      <c r="D34" s="13">
        <v>44517</v>
      </c>
      <c r="E34" s="13"/>
      <c r="F34" s="13"/>
      <c r="G34" s="1">
        <f t="shared" si="0"/>
        <v>-10</v>
      </c>
      <c r="H34" s="12">
        <f t="shared" si="1"/>
        <v>-400</v>
      </c>
    </row>
    <row r="35" spans="1:8" ht="15">
      <c r="A35" s="19" t="s">
        <v>224</v>
      </c>
      <c r="B35" s="12">
        <v>500</v>
      </c>
      <c r="C35" s="13">
        <v>44527</v>
      </c>
      <c r="D35" s="13">
        <v>44517</v>
      </c>
      <c r="E35" s="13"/>
      <c r="F35" s="13"/>
      <c r="G35" s="1">
        <f t="shared" si="0"/>
        <v>-10</v>
      </c>
      <c r="H35" s="12">
        <f t="shared" si="1"/>
        <v>-5000</v>
      </c>
    </row>
    <row r="36" spans="1:8" ht="15">
      <c r="A36" s="19" t="s">
        <v>225</v>
      </c>
      <c r="B36" s="12">
        <v>1106.79</v>
      </c>
      <c r="C36" s="13">
        <v>44527</v>
      </c>
      <c r="D36" s="13">
        <v>44517</v>
      </c>
      <c r="E36" s="13"/>
      <c r="F36" s="13"/>
      <c r="G36" s="1">
        <f t="shared" si="0"/>
        <v>-10</v>
      </c>
      <c r="H36" s="12">
        <f t="shared" si="1"/>
        <v>-11067.9</v>
      </c>
    </row>
    <row r="37" spans="1:8" ht="15">
      <c r="A37" s="19" t="s">
        <v>226</v>
      </c>
      <c r="B37" s="12">
        <v>187.2</v>
      </c>
      <c r="C37" s="13">
        <v>44534</v>
      </c>
      <c r="D37" s="13">
        <v>44517</v>
      </c>
      <c r="E37" s="13"/>
      <c r="F37" s="13"/>
      <c r="G37" s="1">
        <f t="shared" si="0"/>
        <v>-17</v>
      </c>
      <c r="H37" s="12">
        <f t="shared" si="1"/>
        <v>-3182.3999999999996</v>
      </c>
    </row>
    <row r="38" spans="1:8" ht="15">
      <c r="A38" s="19" t="s">
        <v>227</v>
      </c>
      <c r="B38" s="12">
        <v>1344</v>
      </c>
      <c r="C38" s="13">
        <v>44534</v>
      </c>
      <c r="D38" s="13">
        <v>44517</v>
      </c>
      <c r="E38" s="13"/>
      <c r="F38" s="13"/>
      <c r="G38" s="1">
        <f t="shared" si="0"/>
        <v>-17</v>
      </c>
      <c r="H38" s="12">
        <f t="shared" si="1"/>
        <v>-22848</v>
      </c>
    </row>
    <row r="39" spans="1:8" ht="15">
      <c r="A39" s="19" t="s">
        <v>228</v>
      </c>
      <c r="B39" s="12">
        <v>295</v>
      </c>
      <c r="C39" s="13">
        <v>44534</v>
      </c>
      <c r="D39" s="13">
        <v>44517</v>
      </c>
      <c r="E39" s="13"/>
      <c r="F39" s="13"/>
      <c r="G39" s="1">
        <f t="shared" si="0"/>
        <v>-17</v>
      </c>
      <c r="H39" s="12">
        <f t="shared" si="1"/>
        <v>-5015</v>
      </c>
    </row>
    <row r="40" spans="1:8" ht="15">
      <c r="A40" s="19" t="s">
        <v>229</v>
      </c>
      <c r="B40" s="12">
        <v>3200</v>
      </c>
      <c r="C40" s="13">
        <v>44534</v>
      </c>
      <c r="D40" s="13">
        <v>44517</v>
      </c>
      <c r="E40" s="13"/>
      <c r="F40" s="13"/>
      <c r="G40" s="1">
        <f t="shared" si="0"/>
        <v>-17</v>
      </c>
      <c r="H40" s="12">
        <f t="shared" si="1"/>
        <v>-54400</v>
      </c>
    </row>
    <row r="41" spans="1:8" ht="15">
      <c r="A41" s="19" t="s">
        <v>230</v>
      </c>
      <c r="B41" s="12">
        <v>1256.39</v>
      </c>
      <c r="C41" s="13">
        <v>44533</v>
      </c>
      <c r="D41" s="13">
        <v>44517</v>
      </c>
      <c r="E41" s="13"/>
      <c r="F41" s="13"/>
      <c r="G41" s="1">
        <f t="shared" si="0"/>
        <v>-16</v>
      </c>
      <c r="H41" s="12">
        <f t="shared" si="1"/>
        <v>-20102.24</v>
      </c>
    </row>
    <row r="42" spans="1:8" ht="15">
      <c r="A42" s="19" t="s">
        <v>231</v>
      </c>
      <c r="B42" s="12">
        <v>292.1</v>
      </c>
      <c r="C42" s="13">
        <v>44533</v>
      </c>
      <c r="D42" s="13">
        <v>44517</v>
      </c>
      <c r="E42" s="13"/>
      <c r="F42" s="13"/>
      <c r="G42" s="1">
        <f t="shared" si="0"/>
        <v>-16</v>
      </c>
      <c r="H42" s="12">
        <f t="shared" si="1"/>
        <v>-4673.6</v>
      </c>
    </row>
    <row r="43" spans="1:8" ht="15">
      <c r="A43" s="19" t="s">
        <v>232</v>
      </c>
      <c r="B43" s="12">
        <v>2564.66</v>
      </c>
      <c r="C43" s="13">
        <v>44545</v>
      </c>
      <c r="D43" s="13">
        <v>44522</v>
      </c>
      <c r="E43" s="13"/>
      <c r="F43" s="13"/>
      <c r="G43" s="1">
        <f t="shared" si="0"/>
        <v>-23</v>
      </c>
      <c r="H43" s="12">
        <f t="shared" si="1"/>
        <v>-58987.17999999999</v>
      </c>
    </row>
    <row r="44" spans="1:8" ht="15">
      <c r="A44" s="19" t="s">
        <v>233</v>
      </c>
      <c r="B44" s="12">
        <v>15.24</v>
      </c>
      <c r="C44" s="13">
        <v>44545</v>
      </c>
      <c r="D44" s="13">
        <v>44522</v>
      </c>
      <c r="E44" s="13"/>
      <c r="F44" s="13"/>
      <c r="G44" s="1">
        <f t="shared" si="0"/>
        <v>-23</v>
      </c>
      <c r="H44" s="12">
        <f t="shared" si="1"/>
        <v>-350.52</v>
      </c>
    </row>
    <row r="45" spans="1:8" ht="15">
      <c r="A45" s="19" t="s">
        <v>234</v>
      </c>
      <c r="B45" s="12">
        <v>204.96</v>
      </c>
      <c r="C45" s="13">
        <v>44545</v>
      </c>
      <c r="D45" s="13">
        <v>44522</v>
      </c>
      <c r="E45" s="13"/>
      <c r="F45" s="13"/>
      <c r="G45" s="1">
        <f t="shared" si="0"/>
        <v>-23</v>
      </c>
      <c r="H45" s="12">
        <f t="shared" si="1"/>
        <v>-4714.08</v>
      </c>
    </row>
    <row r="46" spans="1:8" ht="15">
      <c r="A46" s="19" t="s">
        <v>235</v>
      </c>
      <c r="B46" s="12">
        <v>120.78</v>
      </c>
      <c r="C46" s="13">
        <v>44545</v>
      </c>
      <c r="D46" s="13">
        <v>44522</v>
      </c>
      <c r="E46" s="13"/>
      <c r="F46" s="13"/>
      <c r="G46" s="1">
        <f t="shared" si="0"/>
        <v>-23</v>
      </c>
      <c r="H46" s="12">
        <f t="shared" si="1"/>
        <v>-2777.94</v>
      </c>
    </row>
    <row r="47" spans="1:8" ht="15">
      <c r="A47" s="19" t="s">
        <v>236</v>
      </c>
      <c r="B47" s="12">
        <v>499.65</v>
      </c>
      <c r="C47" s="13">
        <v>44545</v>
      </c>
      <c r="D47" s="13">
        <v>44522</v>
      </c>
      <c r="E47" s="13"/>
      <c r="F47" s="13"/>
      <c r="G47" s="1">
        <f t="shared" si="0"/>
        <v>-23</v>
      </c>
      <c r="H47" s="12">
        <f t="shared" si="1"/>
        <v>-11491.949999999999</v>
      </c>
    </row>
    <row r="48" spans="1:8" ht="15">
      <c r="A48" s="19" t="s">
        <v>237</v>
      </c>
      <c r="B48" s="12">
        <v>386.68</v>
      </c>
      <c r="C48" s="13">
        <v>44545</v>
      </c>
      <c r="D48" s="13">
        <v>44522</v>
      </c>
      <c r="E48" s="13"/>
      <c r="F48" s="13"/>
      <c r="G48" s="1">
        <f t="shared" si="0"/>
        <v>-23</v>
      </c>
      <c r="H48" s="12">
        <f t="shared" si="1"/>
        <v>-8893.64</v>
      </c>
    </row>
    <row r="49" spans="1:8" ht="15">
      <c r="A49" s="19" t="s">
        <v>238</v>
      </c>
      <c r="B49" s="12">
        <v>387.96</v>
      </c>
      <c r="C49" s="13">
        <v>44545</v>
      </c>
      <c r="D49" s="13">
        <v>44522</v>
      </c>
      <c r="E49" s="13"/>
      <c r="F49" s="13"/>
      <c r="G49" s="1">
        <f t="shared" si="0"/>
        <v>-23</v>
      </c>
      <c r="H49" s="12">
        <f t="shared" si="1"/>
        <v>-8923.08</v>
      </c>
    </row>
    <row r="50" spans="1:8" ht="15">
      <c r="A50" s="19" t="s">
        <v>239</v>
      </c>
      <c r="B50" s="12">
        <v>21.06</v>
      </c>
      <c r="C50" s="13">
        <v>44545</v>
      </c>
      <c r="D50" s="13">
        <v>44522</v>
      </c>
      <c r="E50" s="13"/>
      <c r="F50" s="13"/>
      <c r="G50" s="1">
        <f t="shared" si="0"/>
        <v>-23</v>
      </c>
      <c r="H50" s="12">
        <f t="shared" si="1"/>
        <v>-484.38</v>
      </c>
    </row>
    <row r="51" spans="1:8" ht="15">
      <c r="A51" s="19" t="s">
        <v>240</v>
      </c>
      <c r="B51" s="12">
        <v>68.04</v>
      </c>
      <c r="C51" s="13">
        <v>44545</v>
      </c>
      <c r="D51" s="13">
        <v>44522</v>
      </c>
      <c r="E51" s="13"/>
      <c r="F51" s="13"/>
      <c r="G51" s="1">
        <f t="shared" si="0"/>
        <v>-23</v>
      </c>
      <c r="H51" s="12">
        <f t="shared" si="1"/>
        <v>-1564.92</v>
      </c>
    </row>
    <row r="52" spans="1:8" ht="15">
      <c r="A52" s="19" t="s">
        <v>241</v>
      </c>
      <c r="B52" s="12">
        <v>100.39</v>
      </c>
      <c r="C52" s="13">
        <v>44545</v>
      </c>
      <c r="D52" s="13">
        <v>44522</v>
      </c>
      <c r="E52" s="13"/>
      <c r="F52" s="13"/>
      <c r="G52" s="1">
        <f t="shared" si="0"/>
        <v>-23</v>
      </c>
      <c r="H52" s="12">
        <f t="shared" si="1"/>
        <v>-2308.97</v>
      </c>
    </row>
    <row r="53" spans="1:8" ht="15">
      <c r="A53" s="19" t="s">
        <v>242</v>
      </c>
      <c r="B53" s="12">
        <v>200</v>
      </c>
      <c r="C53" s="13">
        <v>44527</v>
      </c>
      <c r="D53" s="13">
        <v>44522</v>
      </c>
      <c r="E53" s="13"/>
      <c r="F53" s="13"/>
      <c r="G53" s="1">
        <f t="shared" si="0"/>
        <v>-5</v>
      </c>
      <c r="H53" s="12">
        <f t="shared" si="1"/>
        <v>-1000</v>
      </c>
    </row>
    <row r="54" spans="1:8" ht="15">
      <c r="A54" s="19" t="s">
        <v>243</v>
      </c>
      <c r="B54" s="12">
        <v>600</v>
      </c>
      <c r="C54" s="13">
        <v>44510</v>
      </c>
      <c r="D54" s="13">
        <v>44523</v>
      </c>
      <c r="E54" s="13"/>
      <c r="F54" s="13"/>
      <c r="G54" s="1">
        <f t="shared" si="0"/>
        <v>13</v>
      </c>
      <c r="H54" s="12">
        <f t="shared" si="1"/>
        <v>7800</v>
      </c>
    </row>
    <row r="55" spans="1:8" ht="15">
      <c r="A55" s="19" t="s">
        <v>244</v>
      </c>
      <c r="B55" s="12">
        <v>55</v>
      </c>
      <c r="C55" s="13">
        <v>44542</v>
      </c>
      <c r="D55" s="13">
        <v>44525</v>
      </c>
      <c r="E55" s="13"/>
      <c r="F55" s="13"/>
      <c r="G55" s="1">
        <f t="shared" si="0"/>
        <v>-17</v>
      </c>
      <c r="H55" s="12">
        <f t="shared" si="1"/>
        <v>-935</v>
      </c>
    </row>
    <row r="56" spans="1:8" ht="15">
      <c r="A56" s="19" t="s">
        <v>245</v>
      </c>
      <c r="B56" s="12">
        <v>558.9</v>
      </c>
      <c r="C56" s="13">
        <v>44547</v>
      </c>
      <c r="D56" s="13">
        <v>44525</v>
      </c>
      <c r="E56" s="13"/>
      <c r="F56" s="13"/>
      <c r="G56" s="1">
        <f t="shared" si="0"/>
        <v>-22</v>
      </c>
      <c r="H56" s="12">
        <f t="shared" si="1"/>
        <v>-12295.8</v>
      </c>
    </row>
    <row r="57" spans="1:8" ht="15">
      <c r="A57" s="19" t="s">
        <v>246</v>
      </c>
      <c r="B57" s="12">
        <v>54.57</v>
      </c>
      <c r="C57" s="13">
        <v>44545</v>
      </c>
      <c r="D57" s="13">
        <v>44525</v>
      </c>
      <c r="E57" s="13"/>
      <c r="F57" s="13"/>
      <c r="G57" s="1">
        <f t="shared" si="0"/>
        <v>-20</v>
      </c>
      <c r="H57" s="12">
        <f t="shared" si="1"/>
        <v>-1091.4</v>
      </c>
    </row>
    <row r="58" spans="1:8" ht="15">
      <c r="A58" s="19" t="s">
        <v>247</v>
      </c>
      <c r="B58" s="12">
        <v>560</v>
      </c>
      <c r="C58" s="13">
        <v>44541</v>
      </c>
      <c r="D58" s="13">
        <v>44529</v>
      </c>
      <c r="E58" s="13"/>
      <c r="F58" s="13"/>
      <c r="G58" s="1">
        <f t="shared" si="0"/>
        <v>-12</v>
      </c>
      <c r="H58" s="12">
        <f t="shared" si="1"/>
        <v>-6720</v>
      </c>
    </row>
    <row r="59" spans="1:8" ht="15">
      <c r="A59" s="19" t="s">
        <v>248</v>
      </c>
      <c r="B59" s="12">
        <v>365</v>
      </c>
      <c r="C59" s="13">
        <v>44541</v>
      </c>
      <c r="D59" s="13">
        <v>44529</v>
      </c>
      <c r="E59" s="13"/>
      <c r="F59" s="13"/>
      <c r="G59" s="1">
        <f t="shared" si="0"/>
        <v>-12</v>
      </c>
      <c r="H59" s="12">
        <f t="shared" si="1"/>
        <v>-4380</v>
      </c>
    </row>
    <row r="60" spans="1:8" ht="15">
      <c r="A60" s="19" t="s">
        <v>249</v>
      </c>
      <c r="B60" s="12">
        <v>203.3</v>
      </c>
      <c r="C60" s="13">
        <v>44542</v>
      </c>
      <c r="D60" s="13">
        <v>44529</v>
      </c>
      <c r="E60" s="13"/>
      <c r="F60" s="13"/>
      <c r="G60" s="1">
        <f t="shared" si="0"/>
        <v>-13</v>
      </c>
      <c r="H60" s="12">
        <f t="shared" si="1"/>
        <v>-2642.9</v>
      </c>
    </row>
    <row r="61" spans="1:8" ht="15">
      <c r="A61" s="19" t="s">
        <v>250</v>
      </c>
      <c r="B61" s="12">
        <v>596</v>
      </c>
      <c r="C61" s="13">
        <v>44535</v>
      </c>
      <c r="D61" s="13">
        <v>44529</v>
      </c>
      <c r="E61" s="13"/>
      <c r="F61" s="13"/>
      <c r="G61" s="1">
        <f t="shared" si="0"/>
        <v>-6</v>
      </c>
      <c r="H61" s="12">
        <f t="shared" si="1"/>
        <v>-3576</v>
      </c>
    </row>
    <row r="62" spans="1:8" ht="15">
      <c r="A62" s="19" t="s">
        <v>251</v>
      </c>
      <c r="B62" s="12">
        <v>179.08</v>
      </c>
      <c r="C62" s="13">
        <v>44539</v>
      </c>
      <c r="D62" s="13">
        <v>44529</v>
      </c>
      <c r="E62" s="13"/>
      <c r="F62" s="13"/>
      <c r="G62" s="1">
        <f t="shared" si="0"/>
        <v>-10</v>
      </c>
      <c r="H62" s="12">
        <f t="shared" si="1"/>
        <v>-1790.8000000000002</v>
      </c>
    </row>
    <row r="63" spans="1:8" ht="15">
      <c r="A63" s="19" t="s">
        <v>252</v>
      </c>
      <c r="B63" s="12">
        <v>1500</v>
      </c>
      <c r="C63" s="13">
        <v>44540</v>
      </c>
      <c r="D63" s="13">
        <v>44529</v>
      </c>
      <c r="E63" s="13"/>
      <c r="F63" s="13"/>
      <c r="G63" s="1">
        <f t="shared" si="0"/>
        <v>-11</v>
      </c>
      <c r="H63" s="12">
        <f t="shared" si="1"/>
        <v>-16500</v>
      </c>
    </row>
    <row r="64" spans="1:8" ht="15">
      <c r="A64" s="19" t="s">
        <v>253</v>
      </c>
      <c r="B64" s="12">
        <v>100</v>
      </c>
      <c r="C64" s="13">
        <v>44517</v>
      </c>
      <c r="D64" s="13">
        <v>44529</v>
      </c>
      <c r="E64" s="13"/>
      <c r="F64" s="13"/>
      <c r="G64" s="1">
        <f t="shared" si="0"/>
        <v>12</v>
      </c>
      <c r="H64" s="12">
        <f t="shared" si="1"/>
        <v>1200</v>
      </c>
    </row>
    <row r="65" spans="1:8" ht="15">
      <c r="A65" s="19" t="s">
        <v>254</v>
      </c>
      <c r="B65" s="12">
        <v>103.84</v>
      </c>
      <c r="C65" s="13">
        <v>44553</v>
      </c>
      <c r="D65" s="13">
        <v>44529</v>
      </c>
      <c r="E65" s="13"/>
      <c r="F65" s="13"/>
      <c r="G65" s="1">
        <f t="shared" si="0"/>
        <v>-24</v>
      </c>
      <c r="H65" s="12">
        <f t="shared" si="1"/>
        <v>-2492.16</v>
      </c>
    </row>
    <row r="66" spans="1:8" ht="15">
      <c r="A66" s="19" t="s">
        <v>255</v>
      </c>
      <c r="B66" s="12">
        <v>1009.26</v>
      </c>
      <c r="C66" s="13">
        <v>44539</v>
      </c>
      <c r="D66" s="13">
        <v>44529</v>
      </c>
      <c r="E66" s="13"/>
      <c r="F66" s="13"/>
      <c r="G66" s="1">
        <f t="shared" si="0"/>
        <v>-10</v>
      </c>
      <c r="H66" s="12">
        <f t="shared" si="1"/>
        <v>-10092.6</v>
      </c>
    </row>
    <row r="67" spans="1:8" ht="15">
      <c r="A67" s="19" t="s">
        <v>256</v>
      </c>
      <c r="B67" s="12">
        <v>187.72</v>
      </c>
      <c r="C67" s="13">
        <v>44548</v>
      </c>
      <c r="D67" s="13">
        <v>44529</v>
      </c>
      <c r="E67" s="13"/>
      <c r="F67" s="13"/>
      <c r="G67" s="1">
        <f t="shared" si="0"/>
        <v>-19</v>
      </c>
      <c r="H67" s="12">
        <f t="shared" si="1"/>
        <v>-3566.68</v>
      </c>
    </row>
    <row r="68" spans="1:8" ht="15">
      <c r="A68" s="19" t="s">
        <v>257</v>
      </c>
      <c r="B68" s="12">
        <v>847.8</v>
      </c>
      <c r="C68" s="13">
        <v>44512</v>
      </c>
      <c r="D68" s="13">
        <v>44529</v>
      </c>
      <c r="E68" s="13"/>
      <c r="F68" s="13"/>
      <c r="G68" s="1">
        <f t="shared" si="0"/>
        <v>17</v>
      </c>
      <c r="H68" s="12">
        <f t="shared" si="1"/>
        <v>14412.599999999999</v>
      </c>
    </row>
    <row r="69" spans="1:8" ht="15">
      <c r="A69" s="19" t="s">
        <v>258</v>
      </c>
      <c r="B69" s="12">
        <v>91.78</v>
      </c>
      <c r="C69" s="13">
        <v>44553</v>
      </c>
      <c r="D69" s="13">
        <v>44529</v>
      </c>
      <c r="E69" s="13"/>
      <c r="F69" s="13"/>
      <c r="G69" s="1">
        <f aca="true" t="shared" si="2" ref="G69:G132">D69-C69-(F69-E69)</f>
        <v>-24</v>
      </c>
      <c r="H69" s="12">
        <f aca="true" t="shared" si="3" ref="H69:H132">B69*G69</f>
        <v>-2202.7200000000003</v>
      </c>
    </row>
    <row r="70" spans="1:8" ht="15">
      <c r="A70" s="19" t="s">
        <v>259</v>
      </c>
      <c r="B70" s="12">
        <v>90</v>
      </c>
      <c r="C70" s="13">
        <v>44559</v>
      </c>
      <c r="D70" s="13">
        <v>44532</v>
      </c>
      <c r="E70" s="13"/>
      <c r="F70" s="13"/>
      <c r="G70" s="1">
        <f t="shared" si="2"/>
        <v>-27</v>
      </c>
      <c r="H70" s="12">
        <f t="shared" si="3"/>
        <v>-2430</v>
      </c>
    </row>
    <row r="71" spans="1:8" ht="15">
      <c r="A71" s="19" t="s">
        <v>260</v>
      </c>
      <c r="B71" s="12">
        <v>170</v>
      </c>
      <c r="C71" s="13">
        <v>44555</v>
      </c>
      <c r="D71" s="13">
        <v>44532</v>
      </c>
      <c r="E71" s="13"/>
      <c r="F71" s="13"/>
      <c r="G71" s="1">
        <f t="shared" si="2"/>
        <v>-23</v>
      </c>
      <c r="H71" s="12">
        <f t="shared" si="3"/>
        <v>-3910</v>
      </c>
    </row>
    <row r="72" spans="1:8" ht="15">
      <c r="A72" s="19" t="s">
        <v>261</v>
      </c>
      <c r="B72" s="12">
        <v>370.39</v>
      </c>
      <c r="C72" s="13">
        <v>44542</v>
      </c>
      <c r="D72" s="13">
        <v>44532</v>
      </c>
      <c r="E72" s="13"/>
      <c r="F72" s="13"/>
      <c r="G72" s="1">
        <f t="shared" si="2"/>
        <v>-10</v>
      </c>
      <c r="H72" s="12">
        <f t="shared" si="3"/>
        <v>-3703.8999999999996</v>
      </c>
    </row>
    <row r="73" spans="1:8" ht="15">
      <c r="A73" s="19" t="s">
        <v>262</v>
      </c>
      <c r="B73" s="12">
        <v>1484.9</v>
      </c>
      <c r="C73" s="13">
        <v>44555</v>
      </c>
      <c r="D73" s="13">
        <v>44532</v>
      </c>
      <c r="E73" s="13"/>
      <c r="F73" s="13"/>
      <c r="G73" s="1">
        <f t="shared" si="2"/>
        <v>-23</v>
      </c>
      <c r="H73" s="12">
        <f t="shared" si="3"/>
        <v>-34152.700000000004</v>
      </c>
    </row>
    <row r="74" spans="1:8" ht="15">
      <c r="A74" s="19" t="s">
        <v>263</v>
      </c>
      <c r="B74" s="12">
        <v>250</v>
      </c>
      <c r="C74" s="13">
        <v>44533</v>
      </c>
      <c r="D74" s="13">
        <v>44532</v>
      </c>
      <c r="E74" s="13"/>
      <c r="F74" s="13"/>
      <c r="G74" s="1">
        <f t="shared" si="2"/>
        <v>-1</v>
      </c>
      <c r="H74" s="12">
        <f t="shared" si="3"/>
        <v>-250</v>
      </c>
    </row>
    <row r="75" spans="1:8" ht="15">
      <c r="A75" s="19" t="s">
        <v>264</v>
      </c>
      <c r="B75" s="12">
        <v>96.05</v>
      </c>
      <c r="C75" s="13">
        <v>44539</v>
      </c>
      <c r="D75" s="13">
        <v>44532</v>
      </c>
      <c r="E75" s="13"/>
      <c r="F75" s="13"/>
      <c r="G75" s="1">
        <f t="shared" si="2"/>
        <v>-7</v>
      </c>
      <c r="H75" s="12">
        <f t="shared" si="3"/>
        <v>-672.35</v>
      </c>
    </row>
    <row r="76" spans="1:8" ht="15">
      <c r="A76" s="19" t="s">
        <v>265</v>
      </c>
      <c r="B76" s="12">
        <v>990.15</v>
      </c>
      <c r="C76" s="13">
        <v>44556</v>
      </c>
      <c r="D76" s="13">
        <v>44532</v>
      </c>
      <c r="E76" s="13"/>
      <c r="F76" s="13"/>
      <c r="G76" s="1">
        <f t="shared" si="2"/>
        <v>-24</v>
      </c>
      <c r="H76" s="12">
        <f t="shared" si="3"/>
        <v>-23763.6</v>
      </c>
    </row>
    <row r="77" spans="1:8" ht="15">
      <c r="A77" s="19" t="s">
        <v>266</v>
      </c>
      <c r="B77" s="12">
        <v>1583.01</v>
      </c>
      <c r="C77" s="13">
        <v>44556</v>
      </c>
      <c r="D77" s="13">
        <v>44532</v>
      </c>
      <c r="E77" s="13"/>
      <c r="F77" s="13"/>
      <c r="G77" s="1">
        <f t="shared" si="2"/>
        <v>-24</v>
      </c>
      <c r="H77" s="12">
        <f t="shared" si="3"/>
        <v>-37992.24</v>
      </c>
    </row>
    <row r="78" spans="1:8" ht="15">
      <c r="A78" s="19" t="s">
        <v>267</v>
      </c>
      <c r="B78" s="12">
        <v>80</v>
      </c>
      <c r="C78" s="13">
        <v>44552</v>
      </c>
      <c r="D78" s="13">
        <v>44532</v>
      </c>
      <c r="E78" s="13"/>
      <c r="F78" s="13"/>
      <c r="G78" s="1">
        <f t="shared" si="2"/>
        <v>-20</v>
      </c>
      <c r="H78" s="12">
        <f t="shared" si="3"/>
        <v>-1600</v>
      </c>
    </row>
    <row r="79" spans="1:8" ht="15">
      <c r="A79" s="19" t="s">
        <v>268</v>
      </c>
      <c r="B79" s="12">
        <v>186.2</v>
      </c>
      <c r="C79" s="13">
        <v>44556</v>
      </c>
      <c r="D79" s="13">
        <v>44532</v>
      </c>
      <c r="E79" s="13"/>
      <c r="F79" s="13"/>
      <c r="G79" s="1">
        <f t="shared" si="2"/>
        <v>-24</v>
      </c>
      <c r="H79" s="12">
        <f t="shared" si="3"/>
        <v>-4468.799999999999</v>
      </c>
    </row>
    <row r="80" spans="1:8" ht="15">
      <c r="A80" s="19" t="s">
        <v>269</v>
      </c>
      <c r="B80" s="12">
        <v>168.41</v>
      </c>
      <c r="C80" s="13">
        <v>44556</v>
      </c>
      <c r="D80" s="13">
        <v>44532</v>
      </c>
      <c r="E80" s="13"/>
      <c r="F80" s="13"/>
      <c r="G80" s="1">
        <f t="shared" si="2"/>
        <v>-24</v>
      </c>
      <c r="H80" s="12">
        <f t="shared" si="3"/>
        <v>-4041.84</v>
      </c>
    </row>
    <row r="81" spans="1:8" ht="15">
      <c r="A81" s="19" t="s">
        <v>270</v>
      </c>
      <c r="B81" s="12">
        <v>9445.13</v>
      </c>
      <c r="C81" s="13">
        <v>44542</v>
      </c>
      <c r="D81" s="13">
        <v>44537</v>
      </c>
      <c r="E81" s="13"/>
      <c r="F81" s="13"/>
      <c r="G81" s="1">
        <f t="shared" si="2"/>
        <v>-5</v>
      </c>
      <c r="H81" s="12">
        <f t="shared" si="3"/>
        <v>-47225.649999999994</v>
      </c>
    </row>
    <row r="82" spans="1:8" ht="15">
      <c r="A82" s="19" t="s">
        <v>270</v>
      </c>
      <c r="B82" s="12">
        <v>300</v>
      </c>
      <c r="C82" s="13">
        <v>44542</v>
      </c>
      <c r="D82" s="13">
        <v>44537</v>
      </c>
      <c r="E82" s="13"/>
      <c r="F82" s="13"/>
      <c r="G82" s="1">
        <f t="shared" si="2"/>
        <v>-5</v>
      </c>
      <c r="H82" s="12">
        <f t="shared" si="3"/>
        <v>-1500</v>
      </c>
    </row>
    <row r="83" spans="1:8" ht="15">
      <c r="A83" s="19" t="s">
        <v>271</v>
      </c>
      <c r="B83" s="12">
        <v>556.56</v>
      </c>
      <c r="C83" s="13">
        <v>44553</v>
      </c>
      <c r="D83" s="13">
        <v>44537</v>
      </c>
      <c r="E83" s="13"/>
      <c r="F83" s="13"/>
      <c r="G83" s="1">
        <f t="shared" si="2"/>
        <v>-16</v>
      </c>
      <c r="H83" s="12">
        <f t="shared" si="3"/>
        <v>-8904.96</v>
      </c>
    </row>
    <row r="84" spans="1:8" ht="15">
      <c r="A84" s="19" t="s">
        <v>272</v>
      </c>
      <c r="B84" s="12">
        <v>1263.86</v>
      </c>
      <c r="C84" s="13">
        <v>44510</v>
      </c>
      <c r="D84" s="13">
        <v>44537</v>
      </c>
      <c r="E84" s="13"/>
      <c r="F84" s="13"/>
      <c r="G84" s="1">
        <f t="shared" si="2"/>
        <v>27</v>
      </c>
      <c r="H84" s="12">
        <f t="shared" si="3"/>
        <v>34124.219999999994</v>
      </c>
    </row>
    <row r="85" spans="1:8" ht="15">
      <c r="A85" s="19" t="s">
        <v>273</v>
      </c>
      <c r="B85" s="12">
        <v>480</v>
      </c>
      <c r="C85" s="13">
        <v>44526</v>
      </c>
      <c r="D85" s="13">
        <v>44537</v>
      </c>
      <c r="E85" s="13"/>
      <c r="F85" s="13"/>
      <c r="G85" s="1">
        <f t="shared" si="2"/>
        <v>11</v>
      </c>
      <c r="H85" s="12">
        <f t="shared" si="3"/>
        <v>5280</v>
      </c>
    </row>
    <row r="86" spans="1:8" ht="15">
      <c r="A86" s="19" t="s">
        <v>274</v>
      </c>
      <c r="B86" s="12">
        <v>404.88</v>
      </c>
      <c r="C86" s="13">
        <v>44562</v>
      </c>
      <c r="D86" s="13">
        <v>44537</v>
      </c>
      <c r="E86" s="13"/>
      <c r="F86" s="13"/>
      <c r="G86" s="1">
        <f t="shared" si="2"/>
        <v>-25</v>
      </c>
      <c r="H86" s="12">
        <f t="shared" si="3"/>
        <v>-10122</v>
      </c>
    </row>
    <row r="87" spans="1:8" ht="15">
      <c r="A87" s="19" t="s">
        <v>275</v>
      </c>
      <c r="B87" s="12">
        <v>50.62</v>
      </c>
      <c r="C87" s="13">
        <v>44560</v>
      </c>
      <c r="D87" s="13">
        <v>44537</v>
      </c>
      <c r="E87" s="13"/>
      <c r="F87" s="13"/>
      <c r="G87" s="1">
        <f t="shared" si="2"/>
        <v>-23</v>
      </c>
      <c r="H87" s="12">
        <f t="shared" si="3"/>
        <v>-1164.26</v>
      </c>
    </row>
    <row r="88" spans="1:8" ht="15">
      <c r="A88" s="19" t="s">
        <v>276</v>
      </c>
      <c r="B88" s="12">
        <v>250</v>
      </c>
      <c r="C88" s="13">
        <v>44562</v>
      </c>
      <c r="D88" s="13">
        <v>44537</v>
      </c>
      <c r="E88" s="13"/>
      <c r="F88" s="13"/>
      <c r="G88" s="1">
        <f t="shared" si="2"/>
        <v>-25</v>
      </c>
      <c r="H88" s="12">
        <f t="shared" si="3"/>
        <v>-6250</v>
      </c>
    </row>
    <row r="89" spans="1:8" ht="15">
      <c r="A89" s="19" t="s">
        <v>277</v>
      </c>
      <c r="B89" s="12">
        <v>1257.81</v>
      </c>
      <c r="C89" s="13">
        <v>44562</v>
      </c>
      <c r="D89" s="13">
        <v>44537</v>
      </c>
      <c r="E89" s="13"/>
      <c r="F89" s="13"/>
      <c r="G89" s="1">
        <f t="shared" si="2"/>
        <v>-25</v>
      </c>
      <c r="H89" s="12">
        <f t="shared" si="3"/>
        <v>-31445.25</v>
      </c>
    </row>
    <row r="90" spans="1:8" ht="15">
      <c r="A90" s="19" t="s">
        <v>278</v>
      </c>
      <c r="B90" s="12">
        <v>3200</v>
      </c>
      <c r="C90" s="13">
        <v>44566</v>
      </c>
      <c r="D90" s="13">
        <v>44540</v>
      </c>
      <c r="E90" s="13"/>
      <c r="F90" s="13"/>
      <c r="G90" s="1">
        <f t="shared" si="2"/>
        <v>-26</v>
      </c>
      <c r="H90" s="12">
        <f t="shared" si="3"/>
        <v>-83200</v>
      </c>
    </row>
    <row r="91" spans="1:8" ht="15">
      <c r="A91" s="19" t="s">
        <v>279</v>
      </c>
      <c r="B91" s="12">
        <v>2900</v>
      </c>
      <c r="C91" s="13">
        <v>44562</v>
      </c>
      <c r="D91" s="13">
        <v>44540</v>
      </c>
      <c r="E91" s="13"/>
      <c r="F91" s="13"/>
      <c r="G91" s="1">
        <f t="shared" si="2"/>
        <v>-22</v>
      </c>
      <c r="H91" s="12">
        <f t="shared" si="3"/>
        <v>-63800</v>
      </c>
    </row>
    <row r="92" spans="1:8" ht="15">
      <c r="A92" s="19" t="s">
        <v>280</v>
      </c>
      <c r="B92" s="12">
        <v>1000</v>
      </c>
      <c r="C92" s="13">
        <v>44553</v>
      </c>
      <c r="D92" s="13">
        <v>44540</v>
      </c>
      <c r="E92" s="13"/>
      <c r="F92" s="13"/>
      <c r="G92" s="1">
        <f t="shared" si="2"/>
        <v>-13</v>
      </c>
      <c r="H92" s="12">
        <f t="shared" si="3"/>
        <v>-13000</v>
      </c>
    </row>
    <row r="93" spans="1:8" ht="15">
      <c r="A93" s="19" t="s">
        <v>280</v>
      </c>
      <c r="B93" s="12">
        <v>2260</v>
      </c>
      <c r="C93" s="13">
        <v>44553</v>
      </c>
      <c r="D93" s="13">
        <v>44540</v>
      </c>
      <c r="E93" s="13"/>
      <c r="F93" s="13"/>
      <c r="G93" s="1">
        <f t="shared" si="2"/>
        <v>-13</v>
      </c>
      <c r="H93" s="12">
        <f t="shared" si="3"/>
        <v>-29380</v>
      </c>
    </row>
    <row r="94" spans="1:8" ht="15">
      <c r="A94" s="19" t="s">
        <v>280</v>
      </c>
      <c r="B94" s="12">
        <v>267.2</v>
      </c>
      <c r="C94" s="13">
        <v>44553</v>
      </c>
      <c r="D94" s="13">
        <v>44540</v>
      </c>
      <c r="E94" s="13"/>
      <c r="F94" s="13"/>
      <c r="G94" s="1">
        <f t="shared" si="2"/>
        <v>-13</v>
      </c>
      <c r="H94" s="12">
        <f t="shared" si="3"/>
        <v>-3473.6</v>
      </c>
    </row>
    <row r="95" spans="1:8" ht="15">
      <c r="A95" s="19" t="s">
        <v>281</v>
      </c>
      <c r="B95" s="12">
        <v>1200</v>
      </c>
      <c r="C95" s="13">
        <v>44552</v>
      </c>
      <c r="D95" s="13">
        <v>44540</v>
      </c>
      <c r="E95" s="13"/>
      <c r="F95" s="13"/>
      <c r="G95" s="1">
        <f t="shared" si="2"/>
        <v>-12</v>
      </c>
      <c r="H95" s="12">
        <f t="shared" si="3"/>
        <v>-14400</v>
      </c>
    </row>
    <row r="96" spans="1:8" ht="15">
      <c r="A96" s="19" t="s">
        <v>282</v>
      </c>
      <c r="B96" s="12">
        <v>300</v>
      </c>
      <c r="C96" s="13">
        <v>44552</v>
      </c>
      <c r="D96" s="13">
        <v>44540</v>
      </c>
      <c r="E96" s="13"/>
      <c r="F96" s="13"/>
      <c r="G96" s="1">
        <f t="shared" si="2"/>
        <v>-12</v>
      </c>
      <c r="H96" s="12">
        <f t="shared" si="3"/>
        <v>-3600</v>
      </c>
    </row>
    <row r="97" spans="1:8" ht="15">
      <c r="A97" s="19" t="s">
        <v>283</v>
      </c>
      <c r="B97" s="12">
        <v>946.5</v>
      </c>
      <c r="C97" s="13">
        <v>44566</v>
      </c>
      <c r="D97" s="13">
        <v>44540</v>
      </c>
      <c r="E97" s="13"/>
      <c r="F97" s="13"/>
      <c r="G97" s="1">
        <f t="shared" si="2"/>
        <v>-26</v>
      </c>
      <c r="H97" s="12">
        <f t="shared" si="3"/>
        <v>-24609</v>
      </c>
    </row>
    <row r="98" spans="1:8" ht="15">
      <c r="A98" s="19" t="s">
        <v>284</v>
      </c>
      <c r="B98" s="12">
        <v>197.22</v>
      </c>
      <c r="C98" s="13">
        <v>44566</v>
      </c>
      <c r="D98" s="13">
        <v>44540</v>
      </c>
      <c r="E98" s="13"/>
      <c r="F98" s="13"/>
      <c r="G98" s="1">
        <f t="shared" si="2"/>
        <v>-26</v>
      </c>
      <c r="H98" s="12">
        <f t="shared" si="3"/>
        <v>-5127.72</v>
      </c>
    </row>
    <row r="99" spans="1:8" ht="15">
      <c r="A99" s="19" t="s">
        <v>285</v>
      </c>
      <c r="B99" s="12">
        <v>891.76</v>
      </c>
      <c r="C99" s="13">
        <v>44566</v>
      </c>
      <c r="D99" s="13">
        <v>44540</v>
      </c>
      <c r="E99" s="13"/>
      <c r="F99" s="13"/>
      <c r="G99" s="1">
        <f t="shared" si="2"/>
        <v>-26</v>
      </c>
      <c r="H99" s="12">
        <f t="shared" si="3"/>
        <v>-23185.76</v>
      </c>
    </row>
    <row r="100" spans="1:8" ht="15">
      <c r="A100" s="19" t="s">
        <v>286</v>
      </c>
      <c r="B100" s="12">
        <v>1556.92</v>
      </c>
      <c r="C100" s="13">
        <v>44566</v>
      </c>
      <c r="D100" s="13">
        <v>44540</v>
      </c>
      <c r="E100" s="13"/>
      <c r="F100" s="13"/>
      <c r="G100" s="1">
        <f t="shared" si="2"/>
        <v>-26</v>
      </c>
      <c r="H100" s="12">
        <f t="shared" si="3"/>
        <v>-40479.92</v>
      </c>
    </row>
    <row r="101" spans="1:8" ht="15">
      <c r="A101" s="19" t="s">
        <v>287</v>
      </c>
      <c r="B101" s="12">
        <v>29.85</v>
      </c>
      <c r="C101" s="13">
        <v>44567</v>
      </c>
      <c r="D101" s="13">
        <v>44540</v>
      </c>
      <c r="E101" s="13"/>
      <c r="F101" s="13"/>
      <c r="G101" s="1">
        <f t="shared" si="2"/>
        <v>-27</v>
      </c>
      <c r="H101" s="12">
        <f t="shared" si="3"/>
        <v>-805.95</v>
      </c>
    </row>
    <row r="102" spans="1:8" ht="15">
      <c r="A102" s="19" t="s">
        <v>288</v>
      </c>
      <c r="B102" s="12">
        <v>68.73</v>
      </c>
      <c r="C102" s="13">
        <v>44569</v>
      </c>
      <c r="D102" s="13">
        <v>44540</v>
      </c>
      <c r="E102" s="13"/>
      <c r="F102" s="13"/>
      <c r="G102" s="1">
        <f t="shared" si="2"/>
        <v>-29</v>
      </c>
      <c r="H102" s="12">
        <f t="shared" si="3"/>
        <v>-1993.17</v>
      </c>
    </row>
    <row r="103" spans="1:8" ht="15">
      <c r="A103" s="19" t="s">
        <v>289</v>
      </c>
      <c r="B103" s="12">
        <v>1696.16</v>
      </c>
      <c r="C103" s="13">
        <v>44569</v>
      </c>
      <c r="D103" s="13">
        <v>44544</v>
      </c>
      <c r="E103" s="13"/>
      <c r="F103" s="13"/>
      <c r="G103" s="1">
        <f t="shared" si="2"/>
        <v>-25</v>
      </c>
      <c r="H103" s="12">
        <f t="shared" si="3"/>
        <v>-42404</v>
      </c>
    </row>
    <row r="104" spans="1:8" ht="15">
      <c r="A104" s="19" t="s">
        <v>290</v>
      </c>
      <c r="B104" s="12">
        <v>174</v>
      </c>
      <c r="C104" s="13">
        <v>44574</v>
      </c>
      <c r="D104" s="13">
        <v>44545</v>
      </c>
      <c r="E104" s="13"/>
      <c r="F104" s="13"/>
      <c r="G104" s="1">
        <f t="shared" si="2"/>
        <v>-29</v>
      </c>
      <c r="H104" s="12">
        <f t="shared" si="3"/>
        <v>-5046</v>
      </c>
    </row>
    <row r="105" spans="1:8" ht="15">
      <c r="A105" s="19" t="s">
        <v>291</v>
      </c>
      <c r="B105" s="12">
        <v>108.15</v>
      </c>
      <c r="C105" s="13">
        <v>44573</v>
      </c>
      <c r="D105" s="13">
        <v>44545</v>
      </c>
      <c r="E105" s="13"/>
      <c r="F105" s="13"/>
      <c r="G105" s="1">
        <f t="shared" si="2"/>
        <v>-28</v>
      </c>
      <c r="H105" s="12">
        <f t="shared" si="3"/>
        <v>-3028.2000000000003</v>
      </c>
    </row>
    <row r="106" spans="1:8" ht="15">
      <c r="A106" s="19" t="s">
        <v>292</v>
      </c>
      <c r="B106" s="12">
        <v>1069.11</v>
      </c>
      <c r="C106" s="13">
        <v>44573</v>
      </c>
      <c r="D106" s="13">
        <v>44545</v>
      </c>
      <c r="E106" s="13"/>
      <c r="F106" s="13"/>
      <c r="G106" s="1">
        <f t="shared" si="2"/>
        <v>-28</v>
      </c>
      <c r="H106" s="12">
        <f t="shared" si="3"/>
        <v>-29935.079999999998</v>
      </c>
    </row>
    <row r="107" spans="1:8" ht="15">
      <c r="A107" s="19" t="s">
        <v>293</v>
      </c>
      <c r="B107" s="12">
        <v>158.8</v>
      </c>
      <c r="C107" s="13">
        <v>44573</v>
      </c>
      <c r="D107" s="13">
        <v>44545</v>
      </c>
      <c r="E107" s="13"/>
      <c r="F107" s="13"/>
      <c r="G107" s="1">
        <f t="shared" si="2"/>
        <v>-28</v>
      </c>
      <c r="H107" s="12">
        <f t="shared" si="3"/>
        <v>-4446.400000000001</v>
      </c>
    </row>
    <row r="108" spans="1:8" ht="15">
      <c r="A108" s="19" t="s">
        <v>294</v>
      </c>
      <c r="B108" s="12">
        <v>850</v>
      </c>
      <c r="C108" s="13">
        <v>44575</v>
      </c>
      <c r="D108" s="13">
        <v>44546</v>
      </c>
      <c r="E108" s="13"/>
      <c r="F108" s="13"/>
      <c r="G108" s="1">
        <f t="shared" si="2"/>
        <v>-29</v>
      </c>
      <c r="H108" s="12">
        <f t="shared" si="3"/>
        <v>-24650</v>
      </c>
    </row>
    <row r="109" spans="1:8" ht="15">
      <c r="A109" s="19" t="s">
        <v>295</v>
      </c>
      <c r="B109" s="12">
        <v>14.5</v>
      </c>
      <c r="C109" s="13">
        <v>44580</v>
      </c>
      <c r="D109" s="13">
        <v>44550</v>
      </c>
      <c r="E109" s="13"/>
      <c r="F109" s="13"/>
      <c r="G109" s="1">
        <f t="shared" si="2"/>
        <v>-30</v>
      </c>
      <c r="H109" s="12">
        <f t="shared" si="3"/>
        <v>-435</v>
      </c>
    </row>
    <row r="110" spans="1:8" ht="15">
      <c r="A110" s="19" t="s">
        <v>296</v>
      </c>
      <c r="B110" s="12">
        <v>363.46</v>
      </c>
      <c r="C110" s="13">
        <v>44577</v>
      </c>
      <c r="D110" s="13">
        <v>44550</v>
      </c>
      <c r="E110" s="13"/>
      <c r="F110" s="13"/>
      <c r="G110" s="1">
        <f t="shared" si="2"/>
        <v>-27</v>
      </c>
      <c r="H110" s="12">
        <f t="shared" si="3"/>
        <v>-9813.42</v>
      </c>
    </row>
    <row r="111" spans="1:8" ht="15">
      <c r="A111" s="19" t="s">
        <v>297</v>
      </c>
      <c r="B111" s="12">
        <v>176</v>
      </c>
      <c r="C111" s="13">
        <v>44580</v>
      </c>
      <c r="D111" s="13">
        <v>44551</v>
      </c>
      <c r="E111" s="13"/>
      <c r="F111" s="13"/>
      <c r="G111" s="1">
        <f t="shared" si="2"/>
        <v>-29</v>
      </c>
      <c r="H111" s="12">
        <f t="shared" si="3"/>
        <v>-5104</v>
      </c>
    </row>
    <row r="112" spans="1:8" ht="15">
      <c r="A112" s="19" t="s">
        <v>298</v>
      </c>
      <c r="B112" s="12">
        <v>1780</v>
      </c>
      <c r="C112" s="13">
        <v>44577</v>
      </c>
      <c r="D112" s="13">
        <v>44551</v>
      </c>
      <c r="E112" s="13"/>
      <c r="F112" s="13"/>
      <c r="G112" s="1">
        <f t="shared" si="2"/>
        <v>-26</v>
      </c>
      <c r="H112" s="12">
        <f t="shared" si="3"/>
        <v>-46280</v>
      </c>
    </row>
    <row r="113" spans="1:8" ht="15">
      <c r="A113" s="19" t="s">
        <v>298</v>
      </c>
      <c r="B113" s="12">
        <v>45</v>
      </c>
      <c r="C113" s="13">
        <v>44577</v>
      </c>
      <c r="D113" s="13">
        <v>44551</v>
      </c>
      <c r="E113" s="13"/>
      <c r="F113" s="13"/>
      <c r="G113" s="1">
        <f t="shared" si="2"/>
        <v>-26</v>
      </c>
      <c r="H113" s="12">
        <f t="shared" si="3"/>
        <v>-1170</v>
      </c>
    </row>
    <row r="114" spans="1:8" ht="15">
      <c r="A114" s="19" t="s">
        <v>299</v>
      </c>
      <c r="B114" s="12">
        <v>100</v>
      </c>
      <c r="C114" s="13">
        <v>44582</v>
      </c>
      <c r="D114" s="13">
        <v>44552</v>
      </c>
      <c r="E114" s="13"/>
      <c r="F114" s="13"/>
      <c r="G114" s="1">
        <f t="shared" si="2"/>
        <v>-30</v>
      </c>
      <c r="H114" s="12">
        <f t="shared" si="3"/>
        <v>-3000</v>
      </c>
    </row>
    <row r="115" spans="1:8" ht="15">
      <c r="A115" s="19" t="s">
        <v>300</v>
      </c>
      <c r="B115" s="12">
        <v>648.6</v>
      </c>
      <c r="C115" s="13">
        <v>44582</v>
      </c>
      <c r="D115" s="13">
        <v>44552</v>
      </c>
      <c r="E115" s="13"/>
      <c r="F115" s="13"/>
      <c r="G115" s="1">
        <f t="shared" si="2"/>
        <v>-30</v>
      </c>
      <c r="H115" s="12">
        <f t="shared" si="3"/>
        <v>-19458</v>
      </c>
    </row>
    <row r="116" spans="1:8" ht="15">
      <c r="A116" s="19" t="s">
        <v>301</v>
      </c>
      <c r="B116" s="12">
        <v>394</v>
      </c>
      <c r="C116" s="13">
        <v>44580</v>
      </c>
      <c r="D116" s="13">
        <v>44553</v>
      </c>
      <c r="E116" s="13"/>
      <c r="F116" s="13"/>
      <c r="G116" s="1">
        <f t="shared" si="2"/>
        <v>-27</v>
      </c>
      <c r="H116" s="12">
        <f t="shared" si="3"/>
        <v>-10638</v>
      </c>
    </row>
    <row r="117" spans="1:8" ht="15">
      <c r="A117" s="19" t="s">
        <v>302</v>
      </c>
      <c r="B117" s="12">
        <v>55.5</v>
      </c>
      <c r="C117" s="13">
        <v>44581</v>
      </c>
      <c r="D117" s="13">
        <v>44553</v>
      </c>
      <c r="E117" s="13"/>
      <c r="F117" s="13"/>
      <c r="G117" s="1">
        <f t="shared" si="2"/>
        <v>-28</v>
      </c>
      <c r="H117" s="12">
        <f t="shared" si="3"/>
        <v>-1554</v>
      </c>
    </row>
    <row r="118" spans="1:8" ht="1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ht="1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ht="1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ht="1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ht="1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ht="1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ht="1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ht="1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ht="1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ht="1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ht="1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ht="1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ht="1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ht="1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ht="1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ht="15">
      <c r="A133" s="19"/>
      <c r="B133" s="12"/>
      <c r="C133" s="13"/>
      <c r="D133" s="13"/>
      <c r="E133" s="13"/>
      <c r="F133" s="13"/>
      <c r="G133" s="1">
        <f aca="true" t="shared" si="4" ref="G133:G196">D133-C133-(F133-E133)</f>
        <v>0</v>
      </c>
      <c r="H133" s="12">
        <f aca="true" t="shared" si="5" ref="H133:H196">B133*G133</f>
        <v>0</v>
      </c>
    </row>
    <row r="134" spans="1:8" ht="1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ht="1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ht="1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ht="1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ht="1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ht="1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ht="1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ht="1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ht="1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ht="1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ht="1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ht="1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ht="1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ht="1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ht="1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ht="1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ht="1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ht="1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ht="1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ht="1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ht="1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ht="1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ht="1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ht="1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ht="1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ht="1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ht="1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ht="1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ht="1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ht="1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ht="1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ht="1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ht="1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ht="1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ht="1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ht="1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ht="1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ht="1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ht="1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ht="1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ht="1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ht="1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ht="1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ht="1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ht="1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ht="1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ht="1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ht="1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ht="1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ht="1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ht="1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ht="1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ht="1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ht="1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ht="1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ht="1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ht="1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ht="1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ht="1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ht="1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ht="1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ht="1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ht="15">
      <c r="A197" s="19"/>
      <c r="B197" s="12"/>
      <c r="C197" s="13"/>
      <c r="D197" s="13"/>
      <c r="E197" s="13"/>
      <c r="F197" s="13"/>
      <c r="G197" s="1">
        <f aca="true" t="shared" si="6" ref="G197:G203">D197-C197-(F197-E197)</f>
        <v>0</v>
      </c>
      <c r="H197" s="12">
        <f aca="true" t="shared" si="7" ref="H197:H203">B197*G197</f>
        <v>0</v>
      </c>
    </row>
    <row r="198" spans="1:8" ht="1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ht="1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ht="1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ht="1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ht="1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ht="1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2022-01-04T10:16:25Z</dcterms:modified>
  <cp:category/>
  <cp:version/>
  <cp:contentType/>
  <cp:contentStatus/>
</cp:coreProperties>
</file>