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<sst xmlns="http://schemas.openxmlformats.org/spreadsheetml/2006/main" count="245" uniqueCount="209">
  <si>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</si>
  <si>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</si>
  <si>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</si>
  <si>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</si>
  <si>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</si>
  <si>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</si>
  <si>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</si>
  <si>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</si>
  <si>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</si>
  <si>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</si>
  <si>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</si>
  <si>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</si>
  <si>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</si>
  <si>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</si>
  <si>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</si>
  <si>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</si>
  <si>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</si>
  <si>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</si>
  <si>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</si>
  <si>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</si>
  <si>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"LUIGI EINAUDI"</t>
  </si>
  <si>
    <t>26100 CREMONA (CR) VIA BISSOLATI, 96 C.F. 80003440197 C.M. CRIS00600T</t>
  </si>
  <si>
    <t>20/PA del 28/12/2021</t>
  </si>
  <si>
    <t>1022005932 del 20/01/2022</t>
  </si>
  <si>
    <t>2/PA del 27/01/2022</t>
  </si>
  <si>
    <t>00042/22 del 13/01/2022</t>
  </si>
  <si>
    <t>786 del 31/12/2021</t>
  </si>
  <si>
    <t>A20020211000049858 del 31/12/2021</t>
  </si>
  <si>
    <t>A20020211000049859 del 31/12/2021</t>
  </si>
  <si>
    <t>A20020211000049861 del 31/12/2021</t>
  </si>
  <si>
    <t>A20020211000049860 del 31/12/2021</t>
  </si>
  <si>
    <t>A20020211000049862 del 31/12/2021</t>
  </si>
  <si>
    <t>000003 del 28/12/2021</t>
  </si>
  <si>
    <t>1/3813 del 31/12/2021</t>
  </si>
  <si>
    <t>1/3814 del 31/12/2021</t>
  </si>
  <si>
    <t>69/PP del 31/12/2021</t>
  </si>
  <si>
    <t>V9/0000029 del 10/01/2022</t>
  </si>
  <si>
    <t>D_S/000038 del 10/01/2022</t>
  </si>
  <si>
    <t>D_S/000028 del 07/01/2022</t>
  </si>
  <si>
    <t>9/1 del 13/01/2022</t>
  </si>
  <si>
    <t>1PA del 12/01/2022</t>
  </si>
  <si>
    <t>51 del 17/01/2022</t>
  </si>
  <si>
    <t>2022     3/E del 19/01/2022</t>
  </si>
  <si>
    <t>FATTPA 8_22 del 21/01/2022</t>
  </si>
  <si>
    <t>D_S/000100 del 20/01/2022</t>
  </si>
  <si>
    <t>D_S/000099 del 20/01/2022</t>
  </si>
  <si>
    <t>2/5 del 24/01/2022</t>
  </si>
  <si>
    <t>0000000112/PA del 25/01/2022</t>
  </si>
  <si>
    <t>2022   110 del 26/01/2022</t>
  </si>
  <si>
    <t>1/01 del 24/01/2022</t>
  </si>
  <si>
    <t>202211000000556 del 25/01/2022</t>
  </si>
  <si>
    <t>202211000000733 del 25/01/2022</t>
  </si>
  <si>
    <t>202211000000079 del 25/01/2022</t>
  </si>
  <si>
    <t>220319/E del 19/01/2022</t>
  </si>
  <si>
    <t>44 del 31/01/2022</t>
  </si>
  <si>
    <t>26 del 31/01/2022</t>
  </si>
  <si>
    <t>5/PP del 31/01/2022</t>
  </si>
  <si>
    <t>VP-2 del 31/01/2022</t>
  </si>
  <si>
    <t>4229000111 del 01/02/2022</t>
  </si>
  <si>
    <t>FPA 1/22 del 07/02/2022</t>
  </si>
  <si>
    <t>D_S/000148 del 31/01/2022</t>
  </si>
  <si>
    <t>D_S/000150 del 31/01/2022</t>
  </si>
  <si>
    <t>2PA del 07/02/2022</t>
  </si>
  <si>
    <t>222/FVIFO del 28/01/2022</t>
  </si>
  <si>
    <t>LPA/22000045 del 11/02/2022</t>
  </si>
  <si>
    <t>4 del 07/02/2022</t>
  </si>
  <si>
    <t>3/PA del 31/12/2021</t>
  </si>
  <si>
    <t>1/PA del 31/01/2022</t>
  </si>
  <si>
    <t>2/PA del 28/02/2022</t>
  </si>
  <si>
    <t>D_U/000063 del 02/02/2022</t>
  </si>
  <si>
    <t>D_S/000149 del 31/01/2022</t>
  </si>
  <si>
    <t>A20020221000003325 del 15/02/2022</t>
  </si>
  <si>
    <t>4229000165 del 18/02/2022</t>
  </si>
  <si>
    <t>D_S/000218 del 15/02/2022</t>
  </si>
  <si>
    <t>D_S/000205 del 11/02/2022</t>
  </si>
  <si>
    <t>156 del 15/02/2022</t>
  </si>
  <si>
    <t>22-0189 del 22/02/2022</t>
  </si>
  <si>
    <t>2/9 del 14/02/2022</t>
  </si>
  <si>
    <t>VP-6 del 28/02/2022</t>
  </si>
  <si>
    <t>1022039029 del 18/02/2022</t>
  </si>
  <si>
    <t>D_S/000156 del 01/02/2022</t>
  </si>
  <si>
    <t>D_S/000293 del 01/03/2022</t>
  </si>
  <si>
    <t>D_S/000328 del 04/03/2022</t>
  </si>
  <si>
    <t>2022-00050-1 del 14/02/2022</t>
  </si>
  <si>
    <t>101 del 28/02/2022</t>
  </si>
  <si>
    <t>4229000202 del 04/03/2022</t>
  </si>
  <si>
    <t>1/282 del 31/01/2022</t>
  </si>
  <si>
    <t>1/283 del 31/01/2022</t>
  </si>
  <si>
    <t>D_S/000363 del 10/03/2022</t>
  </si>
  <si>
    <t>D_S/000364 del 10/03/2022</t>
  </si>
  <si>
    <t>H00117 del 05/02/2022</t>
  </si>
  <si>
    <t>0002110072 del 28/02/2022</t>
  </si>
  <si>
    <t>H00163 del 19/02/2022</t>
  </si>
  <si>
    <t>H00161 del 19/02/2022</t>
  </si>
  <si>
    <t>H00165 del 19/02/2022</t>
  </si>
  <si>
    <t>H00164 del 19/02/2022</t>
  </si>
  <si>
    <t>H00166 del 19/02/2022</t>
  </si>
  <si>
    <t>H00162 del 19/02/2022</t>
  </si>
  <si>
    <t>2022   280 del 14/03/2022</t>
  </si>
  <si>
    <t>176/2022 del 28/02/2022</t>
  </si>
  <si>
    <t>84/SP del 11/03/2022</t>
  </si>
  <si>
    <t>257 del 15/03/2022</t>
  </si>
  <si>
    <t>2/17 del 25/03/2022</t>
  </si>
  <si>
    <t>202211000001977 del 23/03/2022</t>
  </si>
  <si>
    <t>202211000002484 del 23/03/2022</t>
  </si>
  <si>
    <t>202211000002196 del 23/03/2022</t>
  </si>
  <si>
    <t>D_S/000450 del 24/03/2022</t>
  </si>
  <si>
    <t>FPA 1/22 del 14/03/2022</t>
  </si>
  <si>
    <t>24/2022/PA del 01/04/2022</t>
  </si>
  <si>
    <t>182 del 31/03/2022</t>
  </si>
  <si>
    <t>VP-12 del 31/03/2022</t>
  </si>
  <si>
    <t>3/PA del 31/03/2022</t>
  </si>
  <si>
    <t>A20020221000007727 del 31/03/2022</t>
  </si>
  <si>
    <t>A20020221000007728 del 31/03/2022</t>
  </si>
  <si>
    <t>A20020221000007729 del 31/03/2022</t>
  </si>
  <si>
    <t>A20020221000007730 del 31/03/2022</t>
  </si>
  <si>
    <t>D_S/000513 del 05/04/2022</t>
  </si>
  <si>
    <t>D_S/000540 del 07/04/2022</t>
  </si>
  <si>
    <t>V9/0001413 del 12/04/2022</t>
  </si>
  <si>
    <t>PA/12 del 07/04/2022</t>
  </si>
  <si>
    <t>PA/13 del 08/04/2022</t>
  </si>
  <si>
    <t>PA/15 del 11/04/2022</t>
  </si>
  <si>
    <t>PA/17 del 14/04/2022</t>
  </si>
  <si>
    <t>1022090852 del 12/04/2022</t>
  </si>
  <si>
    <t>FATTPA 15_22 del 19/04/2022</t>
  </si>
  <si>
    <t>FATTPA 24_22 del 01/05/2022</t>
  </si>
  <si>
    <t>FATTPA 5_22 del 01/05/2022</t>
  </si>
  <si>
    <t>1022123748 del 03/05/2022</t>
  </si>
  <si>
    <t>10 del 05/05/2022</t>
  </si>
  <si>
    <t>001530 del 31/03/2022</t>
  </si>
  <si>
    <t>308 del 31/03/2022</t>
  </si>
  <si>
    <t>252/2022 del 24/03/2022</t>
  </si>
  <si>
    <t>E/376 del 13/04/2022</t>
  </si>
  <si>
    <t>H00345 del 09/04/2022</t>
  </si>
  <si>
    <t>222012435 del 13/04/2022</t>
  </si>
  <si>
    <t>H00346 del 09/04/2022</t>
  </si>
  <si>
    <t>D_S/000582 del 20/04/2022</t>
  </si>
  <si>
    <t>D_S/000599 del 21/04/2022</t>
  </si>
  <si>
    <t>D_S/000618 del 22/04/2022</t>
  </si>
  <si>
    <t>4/PA del 29/04/2022</t>
  </si>
  <si>
    <t>27 del 06/05/2022</t>
  </si>
  <si>
    <t>28 del 19/04/2022</t>
  </si>
  <si>
    <t>29 del 20/04/2022</t>
  </si>
  <si>
    <t>266 del 30/04/2022</t>
  </si>
  <si>
    <t>VP-15 del 29/04/2022</t>
  </si>
  <si>
    <t>2/E del 26/04/2022</t>
  </si>
  <si>
    <t>398 del 30/04/2022</t>
  </si>
  <si>
    <t>36 del 30/04/2022</t>
  </si>
  <si>
    <t>D_S/000685 del 05/05/2022</t>
  </si>
  <si>
    <t>6/PA del 09/05/2022</t>
  </si>
  <si>
    <t>2/26 del 10/05/2022</t>
  </si>
  <si>
    <t>D_S/000700 del 06/05/2022</t>
  </si>
  <si>
    <t>4229000435 del 10/05/2022</t>
  </si>
  <si>
    <t>D_S/000782 del 18/05/2022</t>
  </si>
  <si>
    <t>D_S/000783 del 18/05/2022</t>
  </si>
  <si>
    <t>4229000489 del 24/05/2022</t>
  </si>
  <si>
    <t>5/FEL1 del 09/05/2022</t>
  </si>
  <si>
    <t>34 del 20/05/2022</t>
  </si>
  <si>
    <t>A20020221000015078 del 02/05/2022</t>
  </si>
  <si>
    <t>4229000502 del 26/05/2022</t>
  </si>
  <si>
    <t>5/PA del 31/05/2022</t>
  </si>
  <si>
    <t>350 del 31/05/2022</t>
  </si>
  <si>
    <t>202211000003943 del 24/05/2022</t>
  </si>
  <si>
    <t>202211000004593 del 24/05/2022</t>
  </si>
  <si>
    <t>1022153871 del 30/05/2022</t>
  </si>
  <si>
    <t>VP-20 del 31/05/2022</t>
  </si>
  <si>
    <t>47 del 02/06/2022</t>
  </si>
  <si>
    <t>S02202200058 del 31/05/2022</t>
  </si>
  <si>
    <t>517/2022 del 31/05/2022</t>
  </si>
  <si>
    <t>H00494 del 31/05/2022</t>
  </si>
  <si>
    <t>2899/FVIFO del 30/05/2022</t>
  </si>
  <si>
    <t>227E del 09/06/2022</t>
  </si>
  <si>
    <t>H00493 del 31/05/2022</t>
  </si>
  <si>
    <t>2/31 del 13/06/2022</t>
  </si>
  <si>
    <t>2/PA del 19/06/2022</t>
  </si>
  <si>
    <t>13/PA del 17/06/2022</t>
  </si>
  <si>
    <t>002465 del 31/05/2022</t>
  </si>
  <si>
    <t>002466 del 31/05/2022</t>
  </si>
  <si>
    <t>D_S/000836 del 29/05/2022</t>
  </si>
  <si>
    <t>192 del 24/06/2022</t>
  </si>
  <si>
    <t>2022   709 del 21/06/2022</t>
  </si>
  <si>
    <t>2/PA del 13/06/2022</t>
  </si>
  <si>
    <t>19/PP del 27/06/2022</t>
  </si>
  <si>
    <t>59 del 28/06/2022</t>
  </si>
  <si>
    <t>20/01 del 29/06/2022</t>
  </si>
  <si>
    <t>3785 del 22/06/2022</t>
  </si>
  <si>
    <t>5/FE del 27/06/2022</t>
  </si>
  <si>
    <t>FATTPA 4_22 del 30/06/2022</t>
  </si>
  <si>
    <t>A20020221000021097 del 30/06/2022</t>
  </si>
  <si>
    <t>A20020221000021098 del 30/06/2022</t>
  </si>
  <si>
    <t>A20020221000021099 del 30/06/2022</t>
  </si>
  <si>
    <t>A20020221000021100 del 30/06/2022</t>
  </si>
  <si>
    <t>2022000102 del 30/06/2022</t>
  </si>
  <si>
    <t>002997 del 30/06/2022</t>
  </si>
  <si>
    <t>15/2022/PA del 21/02/2022</t>
  </si>
  <si>
    <t>8/2022/PA del 04/02/2022</t>
  </si>
  <si>
    <t>12/B del 30/06/2022</t>
  </si>
  <si>
    <t>0/1629 del 08/07/2022</t>
  </si>
  <si>
    <t>V9/0002355 del 08/07/2022</t>
  </si>
  <si>
    <t>H00589 del 09/07/2022</t>
  </si>
  <si>
    <t>40/P del 30/06/2022</t>
  </si>
  <si>
    <t>202211000006562 del 25/07/2022</t>
  </si>
  <si>
    <t>202211000005937 del 25/07/2022</t>
  </si>
  <si>
    <t>1022201904 del 27/07/2022</t>
  </si>
  <si>
    <t>EFAT/2022/1668 del 23/09/2022</t>
  </si>
  <si>
    <t>2 del 06/07/2022</t>
  </si>
  <si>
    <t>15</t>
  </si>
  <si>
    <t>11</t>
  </si>
  <si>
    <t>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</si>
</sst>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22" xfId="0" applyNumberFormat="1" applyFont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9" t="s">
        <v>17</v>
      </c>
      <c r="F5" s="18">
        <v>2022</v>
      </c>
    </row>
    <row r="7" spans="1:6" s="20" customFormat="1" ht="24.75" customHeight="1">
      <c r="A7" s="36" t="s">
        <v>1</v>
      </c>
      <c r="B7" s="37"/>
      <c r="C7" s="37"/>
      <c r="D7" s="37"/>
      <c r="E7" s="37"/>
      <c r="F7" s="38"/>
    </row>
    <row r="8" spans="1:6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6" ht="29.25" customHeight="1" thickBot="1">
      <c r="A9" s="39">
        <f>SUM(B13:B16)</f>
        <v>196</v>
      </c>
      <c r="B9" s="35"/>
      <c r="C9" s="34">
        <f>SUM(C13:C16)</f>
        <v>168102.13</v>
      </c>
      <c r="D9" s="35"/>
      <c r="E9" s="40">
        <f>('Trimestre 1'!H1+'Trimestre 2'!H1+'Trimestre 3'!H1+'Trimestre 4'!H1)/C9</f>
        <v>-16.064531960421917</v>
      </c>
      <c r="F9" s="41"/>
    </row>
    <row r="10" spans="1:6" s="6" customFormat="1" ht="19.5" customHeight="1" thickBot="1">
      <c r="A10" s="21"/>
      <c r="B10" s="21"/>
      <c r="C10" s="22"/>
      <c r="D10" s="21"/>
      <c r="E10" s="23"/>
      <c r="F10" s="30"/>
    </row>
    <row r="11" spans="1:6" s="20" customFormat="1" ht="24.75" customHeight="1">
      <c r="A11" s="42" t="s">
        <v>2</v>
      </c>
      <c r="B11" s="43"/>
      <c r="C11" s="43"/>
      <c r="D11" s="43"/>
      <c r="E11" s="43"/>
      <c r="F11" s="44"/>
    </row>
    <row r="12" spans="1:10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86</v>
      </c>
      <c r="C13" s="29">
        <f>'Trimestre 1'!B1</f>
        <v>63855.17999999999</v>
      </c>
      <c r="D13" s="29">
        <f>'Trimestre 1'!G1</f>
        <v>-14.62695289559908</v>
      </c>
      <c r="E13" s="29">
        <v>41472.59</v>
      </c>
      <c r="F13" s="33" t="s">
        <v>206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88</v>
      </c>
      <c r="C14" s="29">
        <f>'Trimestre 2'!B1</f>
        <v>78180.56999999999</v>
      </c>
      <c r="D14" s="29">
        <f>'Trimestre 2'!G1</f>
        <v>-18.25778438299951</v>
      </c>
      <c r="E14" s="29">
        <v>37920.78</v>
      </c>
      <c r="F14" s="33" t="s">
        <v>207</v>
      </c>
      <c r="G14" s="6"/>
      <c r="H14" s="6"/>
      <c r="I14" s="6"/>
      <c r="J14" s="6"/>
      <c r="K14" s="6"/>
    </row>
    <row r="15" spans="1:6" ht="22.5" customHeight="1">
      <c r="A15" s="28" t="s">
        <v>15</v>
      </c>
      <c r="B15" s="17">
        <f>'Trimestre 3'!C1</f>
        <v>22</v>
      </c>
      <c r="C15" s="29">
        <f>'Trimestre 3'!B1</f>
        <v>26066.38</v>
      </c>
      <c r="D15" s="29">
        <f>'Trimestre 3'!G1</f>
        <v>-13.00799497283474</v>
      </c>
      <c r="E15" s="29">
        <v>30966.39</v>
      </c>
      <c r="F15" s="33" t="s">
        <v>208</v>
      </c>
    </row>
    <row r="16" spans="1:6" ht="21.75" customHeight="1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sheetProtection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63855.17999999999</v>
      </c>
      <c r="C1">
        <f>COUNTA(A4:A353)</f>
        <v>86</v>
      </c>
      <c r="G1" s="16">
        <f>IF(B1&lt;&gt;0,H1/B1,0)</f>
        <v>-14.62695289559908</v>
      </c>
      <c r="H1" s="15">
        <f>SUM(H4:H353)</f>
        <v>-934006.7100000004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22</v>
      </c>
      <c r="B4" s="12">
        <v>12000</v>
      </c>
      <c r="C4" s="13">
        <v>44595</v>
      </c>
      <c r="D4" s="13">
        <v>44587</v>
      </c>
      <c r="E4" s="13"/>
      <c r="F4" s="13"/>
      <c r="G4" s="1">
        <f>D4-C4-(F4-E4)</f>
        <v>-8</v>
      </c>
      <c r="H4" s="12">
        <f>B4*G4</f>
        <v>-96000</v>
      </c>
    </row>
    <row r="5" spans="1:8" ht="15">
      <c r="A5" s="19" t="s">
        <v>23</v>
      </c>
      <c r="B5" s="12">
        <v>100.92</v>
      </c>
      <c r="C5" s="13">
        <v>44612</v>
      </c>
      <c r="D5" s="13">
        <v>44587</v>
      </c>
      <c r="E5" s="13"/>
      <c r="F5" s="13"/>
      <c r="G5" s="1">
        <f aca="true" t="shared" si="0" ref="G5:G68">D5-C5-(F5-E5)</f>
        <v>-25</v>
      </c>
      <c r="H5" s="12">
        <f aca="true" t="shared" si="1" ref="H5:H68">B5*G5</f>
        <v>-2523</v>
      </c>
    </row>
    <row r="6" spans="1:8" ht="15">
      <c r="A6" s="19" t="s">
        <v>24</v>
      </c>
      <c r="B6" s="12">
        <v>3200</v>
      </c>
      <c r="C6" s="13">
        <v>44619</v>
      </c>
      <c r="D6" s="13">
        <v>44592</v>
      </c>
      <c r="E6" s="13"/>
      <c r="F6" s="13"/>
      <c r="G6" s="1">
        <f t="shared" si="0"/>
        <v>-27</v>
      </c>
      <c r="H6" s="12">
        <f t="shared" si="1"/>
        <v>-86400</v>
      </c>
    </row>
    <row r="7" spans="1:8" ht="15">
      <c r="A7" s="19" t="s">
        <v>25</v>
      </c>
      <c r="B7" s="12">
        <v>180</v>
      </c>
      <c r="C7" s="13">
        <v>44605</v>
      </c>
      <c r="D7" s="13">
        <v>44592</v>
      </c>
      <c r="E7" s="13"/>
      <c r="F7" s="13"/>
      <c r="G7" s="1">
        <f t="shared" si="0"/>
        <v>-13</v>
      </c>
      <c r="H7" s="12">
        <f t="shared" si="1"/>
        <v>-2340</v>
      </c>
    </row>
    <row r="8" spans="1:8" ht="15">
      <c r="A8" s="19" t="s">
        <v>26</v>
      </c>
      <c r="B8" s="12">
        <v>744.63</v>
      </c>
      <c r="C8" s="13">
        <v>44595</v>
      </c>
      <c r="D8" s="13">
        <v>44593</v>
      </c>
      <c r="E8" s="13"/>
      <c r="F8" s="13"/>
      <c r="G8" s="1">
        <f t="shared" si="0"/>
        <v>-2</v>
      </c>
      <c r="H8" s="12">
        <f t="shared" si="1"/>
        <v>-1489.26</v>
      </c>
    </row>
    <row r="9" spans="1:8" ht="15">
      <c r="A9" s="19" t="s">
        <v>27</v>
      </c>
      <c r="B9" s="12">
        <v>237.1</v>
      </c>
      <c r="C9" s="13">
        <v>44595</v>
      </c>
      <c r="D9" s="13">
        <v>44593</v>
      </c>
      <c r="E9" s="13"/>
      <c r="F9" s="13"/>
      <c r="G9" s="1">
        <f t="shared" si="0"/>
        <v>-2</v>
      </c>
      <c r="H9" s="12">
        <f t="shared" si="1"/>
        <v>-474.2</v>
      </c>
    </row>
    <row r="10" spans="1:8" ht="15">
      <c r="A10" s="19" t="s">
        <v>28</v>
      </c>
      <c r="B10" s="12">
        <v>237.1</v>
      </c>
      <c r="C10" s="13">
        <v>44595</v>
      </c>
      <c r="D10" s="13">
        <v>44593</v>
      </c>
      <c r="E10" s="13"/>
      <c r="F10" s="13"/>
      <c r="G10" s="1">
        <f t="shared" si="0"/>
        <v>-2</v>
      </c>
      <c r="H10" s="12">
        <f t="shared" si="1"/>
        <v>-474.2</v>
      </c>
    </row>
    <row r="11" spans="1:8" ht="15">
      <c r="A11" s="19" t="s">
        <v>29</v>
      </c>
      <c r="B11" s="12">
        <v>180</v>
      </c>
      <c r="C11" s="13">
        <v>44595</v>
      </c>
      <c r="D11" s="13">
        <v>44593</v>
      </c>
      <c r="E11" s="13"/>
      <c r="F11" s="13"/>
      <c r="G11" s="1">
        <f t="shared" si="0"/>
        <v>-2</v>
      </c>
      <c r="H11" s="12">
        <f t="shared" si="1"/>
        <v>-360</v>
      </c>
    </row>
    <row r="12" spans="1:8" ht="15">
      <c r="A12" s="19" t="s">
        <v>30</v>
      </c>
      <c r="B12" s="12">
        <v>180</v>
      </c>
      <c r="C12" s="13">
        <v>44595</v>
      </c>
      <c r="D12" s="13">
        <v>44593</v>
      </c>
      <c r="E12" s="13"/>
      <c r="F12" s="13"/>
      <c r="G12" s="1">
        <f t="shared" si="0"/>
        <v>-2</v>
      </c>
      <c r="H12" s="12">
        <f t="shared" si="1"/>
        <v>-360</v>
      </c>
    </row>
    <row r="13" spans="1:8" ht="15">
      <c r="A13" s="19" t="s">
        <v>31</v>
      </c>
      <c r="B13" s="12">
        <v>160.7</v>
      </c>
      <c r="C13" s="13">
        <v>44595</v>
      </c>
      <c r="D13" s="13">
        <v>44593</v>
      </c>
      <c r="E13" s="13"/>
      <c r="F13" s="13"/>
      <c r="G13" s="1">
        <f t="shared" si="0"/>
        <v>-2</v>
      </c>
      <c r="H13" s="12">
        <f t="shared" si="1"/>
        <v>-321.4</v>
      </c>
    </row>
    <row r="14" spans="1:8" ht="15">
      <c r="A14" s="19" t="s">
        <v>32</v>
      </c>
      <c r="B14" s="12">
        <v>176</v>
      </c>
      <c r="C14" s="13">
        <v>44596</v>
      </c>
      <c r="D14" s="13">
        <v>44593</v>
      </c>
      <c r="E14" s="13"/>
      <c r="F14" s="13"/>
      <c r="G14" s="1">
        <f t="shared" si="0"/>
        <v>-3</v>
      </c>
      <c r="H14" s="12">
        <f t="shared" si="1"/>
        <v>-528</v>
      </c>
    </row>
    <row r="15" spans="1:8" ht="15">
      <c r="A15" s="19" t="s">
        <v>33</v>
      </c>
      <c r="B15" s="12">
        <v>180</v>
      </c>
      <c r="C15" s="13">
        <v>44596</v>
      </c>
      <c r="D15" s="13">
        <v>44593</v>
      </c>
      <c r="E15" s="13"/>
      <c r="F15" s="13"/>
      <c r="G15" s="1">
        <f t="shared" si="0"/>
        <v>-3</v>
      </c>
      <c r="H15" s="12">
        <f t="shared" si="1"/>
        <v>-540</v>
      </c>
    </row>
    <row r="16" spans="1:8" ht="15">
      <c r="A16" s="19" t="s">
        <v>34</v>
      </c>
      <c r="B16" s="12">
        <v>21.4</v>
      </c>
      <c r="C16" s="13">
        <v>44596</v>
      </c>
      <c r="D16" s="13">
        <v>44593</v>
      </c>
      <c r="E16" s="13"/>
      <c r="F16" s="13"/>
      <c r="G16" s="1">
        <f t="shared" si="0"/>
        <v>-3</v>
      </c>
      <c r="H16" s="12">
        <f t="shared" si="1"/>
        <v>-64.19999999999999</v>
      </c>
    </row>
    <row r="17" spans="1:8" ht="15">
      <c r="A17" s="19" t="s">
        <v>34</v>
      </c>
      <c r="B17" s="12">
        <v>122.6</v>
      </c>
      <c r="C17" s="13">
        <v>44596</v>
      </c>
      <c r="D17" s="13">
        <v>44593</v>
      </c>
      <c r="E17" s="13"/>
      <c r="F17" s="13"/>
      <c r="G17" s="1">
        <f t="shared" si="0"/>
        <v>-3</v>
      </c>
      <c r="H17" s="12">
        <f t="shared" si="1"/>
        <v>-367.79999999999995</v>
      </c>
    </row>
    <row r="18" spans="1:8" ht="15">
      <c r="A18" s="19" t="s">
        <v>35</v>
      </c>
      <c r="B18" s="12">
        <v>3200</v>
      </c>
      <c r="C18" s="13">
        <v>44608</v>
      </c>
      <c r="D18" s="13">
        <v>44593</v>
      </c>
      <c r="E18" s="13"/>
      <c r="F18" s="13"/>
      <c r="G18" s="1">
        <f t="shared" si="0"/>
        <v>-15</v>
      </c>
      <c r="H18" s="12">
        <f t="shared" si="1"/>
        <v>-48000</v>
      </c>
    </row>
    <row r="19" spans="1:8" ht="15">
      <c r="A19" s="19" t="s">
        <v>36</v>
      </c>
      <c r="B19" s="12">
        <v>810</v>
      </c>
      <c r="C19" s="13">
        <v>44603</v>
      </c>
      <c r="D19" s="13">
        <v>44593</v>
      </c>
      <c r="E19" s="13"/>
      <c r="F19" s="13"/>
      <c r="G19" s="1">
        <f t="shared" si="0"/>
        <v>-10</v>
      </c>
      <c r="H19" s="12">
        <f t="shared" si="1"/>
        <v>-8100</v>
      </c>
    </row>
    <row r="20" spans="1:8" ht="15">
      <c r="A20" s="19" t="s">
        <v>37</v>
      </c>
      <c r="B20" s="12">
        <v>15.38</v>
      </c>
      <c r="C20" s="13">
        <v>44604</v>
      </c>
      <c r="D20" s="13">
        <v>44593</v>
      </c>
      <c r="E20" s="13"/>
      <c r="F20" s="13"/>
      <c r="G20" s="1">
        <f t="shared" si="0"/>
        <v>-11</v>
      </c>
      <c r="H20" s="12">
        <f t="shared" si="1"/>
        <v>-169.18</v>
      </c>
    </row>
    <row r="21" spans="1:8" ht="15">
      <c r="A21" s="19" t="s">
        <v>38</v>
      </c>
      <c r="B21" s="12">
        <v>1101.93</v>
      </c>
      <c r="C21" s="13">
        <v>44604</v>
      </c>
      <c r="D21" s="13">
        <v>44593</v>
      </c>
      <c r="E21" s="13"/>
      <c r="F21" s="13"/>
      <c r="G21" s="1">
        <f t="shared" si="0"/>
        <v>-11</v>
      </c>
      <c r="H21" s="12">
        <f t="shared" si="1"/>
        <v>-12121.230000000001</v>
      </c>
    </row>
    <row r="22" spans="1:8" ht="15">
      <c r="A22" s="19" t="s">
        <v>39</v>
      </c>
      <c r="B22" s="12">
        <v>704.5</v>
      </c>
      <c r="C22" s="13">
        <v>44605</v>
      </c>
      <c r="D22" s="13">
        <v>44593</v>
      </c>
      <c r="E22" s="13"/>
      <c r="F22" s="13"/>
      <c r="G22" s="1">
        <f t="shared" si="0"/>
        <v>-12</v>
      </c>
      <c r="H22" s="12">
        <f t="shared" si="1"/>
        <v>-8454</v>
      </c>
    </row>
    <row r="23" spans="1:8" ht="15">
      <c r="A23" s="19" t="s">
        <v>40</v>
      </c>
      <c r="B23" s="12">
        <v>480</v>
      </c>
      <c r="C23" s="13">
        <v>44604</v>
      </c>
      <c r="D23" s="13">
        <v>44593</v>
      </c>
      <c r="E23" s="13"/>
      <c r="F23" s="13"/>
      <c r="G23" s="1">
        <f t="shared" si="0"/>
        <v>-11</v>
      </c>
      <c r="H23" s="12">
        <f t="shared" si="1"/>
        <v>-5280</v>
      </c>
    </row>
    <row r="24" spans="1:8" ht="15">
      <c r="A24" s="19" t="s">
        <v>41</v>
      </c>
      <c r="B24" s="12">
        <v>1128</v>
      </c>
      <c r="C24" s="13">
        <v>44612</v>
      </c>
      <c r="D24" s="13">
        <v>44593</v>
      </c>
      <c r="E24" s="13"/>
      <c r="F24" s="13"/>
      <c r="G24" s="1">
        <f t="shared" si="0"/>
        <v>-19</v>
      </c>
      <c r="H24" s="12">
        <f t="shared" si="1"/>
        <v>-21432</v>
      </c>
    </row>
    <row r="25" spans="1:8" ht="15">
      <c r="A25" s="19" t="s">
        <v>42</v>
      </c>
      <c r="B25" s="12">
        <v>446.76</v>
      </c>
      <c r="C25" s="13">
        <v>44612</v>
      </c>
      <c r="D25" s="13">
        <v>44593</v>
      </c>
      <c r="E25" s="13"/>
      <c r="F25" s="13"/>
      <c r="G25" s="1">
        <f t="shared" si="0"/>
        <v>-19</v>
      </c>
      <c r="H25" s="12">
        <f t="shared" si="1"/>
        <v>-8488.44</v>
      </c>
    </row>
    <row r="26" spans="1:8" ht="15">
      <c r="A26" s="19" t="s">
        <v>43</v>
      </c>
      <c r="B26" s="12">
        <v>603.75</v>
      </c>
      <c r="C26" s="13">
        <v>44616</v>
      </c>
      <c r="D26" s="13">
        <v>44593</v>
      </c>
      <c r="E26" s="13"/>
      <c r="F26" s="13"/>
      <c r="G26" s="1">
        <f t="shared" si="0"/>
        <v>-23</v>
      </c>
      <c r="H26" s="12">
        <f t="shared" si="1"/>
        <v>-13886.25</v>
      </c>
    </row>
    <row r="27" spans="1:8" ht="15">
      <c r="A27" s="19" t="s">
        <v>44</v>
      </c>
      <c r="B27" s="12">
        <v>126.49</v>
      </c>
      <c r="C27" s="13">
        <v>44616</v>
      </c>
      <c r="D27" s="13">
        <v>44593</v>
      </c>
      <c r="E27" s="13"/>
      <c r="F27" s="13"/>
      <c r="G27" s="1">
        <f t="shared" si="0"/>
        <v>-23</v>
      </c>
      <c r="H27" s="12">
        <f t="shared" si="1"/>
        <v>-2909.27</v>
      </c>
    </row>
    <row r="28" spans="1:8" ht="15">
      <c r="A28" s="19" t="s">
        <v>45</v>
      </c>
      <c r="B28" s="12">
        <v>943.64</v>
      </c>
      <c r="C28" s="13">
        <v>44616</v>
      </c>
      <c r="D28" s="13">
        <v>44593</v>
      </c>
      <c r="E28" s="13"/>
      <c r="F28" s="13"/>
      <c r="G28" s="1">
        <f t="shared" si="0"/>
        <v>-23</v>
      </c>
      <c r="H28" s="12">
        <f t="shared" si="1"/>
        <v>-21703.72</v>
      </c>
    </row>
    <row r="29" spans="1:8" ht="15">
      <c r="A29" s="19" t="s">
        <v>46</v>
      </c>
      <c r="B29" s="12">
        <v>324</v>
      </c>
      <c r="C29" s="13">
        <v>44616</v>
      </c>
      <c r="D29" s="13">
        <v>44593</v>
      </c>
      <c r="E29" s="13"/>
      <c r="F29" s="13"/>
      <c r="G29" s="1">
        <f t="shared" si="0"/>
        <v>-23</v>
      </c>
      <c r="H29" s="12">
        <f t="shared" si="1"/>
        <v>-7452</v>
      </c>
    </row>
    <row r="30" spans="1:8" ht="15">
      <c r="A30" s="19" t="s">
        <v>47</v>
      </c>
      <c r="B30" s="12">
        <v>1200</v>
      </c>
      <c r="C30" s="13">
        <v>44617</v>
      </c>
      <c r="D30" s="13">
        <v>44593</v>
      </c>
      <c r="E30" s="13"/>
      <c r="F30" s="13"/>
      <c r="G30" s="1">
        <f t="shared" si="0"/>
        <v>-24</v>
      </c>
      <c r="H30" s="12">
        <f t="shared" si="1"/>
        <v>-28800</v>
      </c>
    </row>
    <row r="31" spans="1:8" ht="15">
      <c r="A31" s="19" t="s">
        <v>48</v>
      </c>
      <c r="B31" s="12">
        <v>130</v>
      </c>
      <c r="C31" s="13">
        <v>44617</v>
      </c>
      <c r="D31" s="13">
        <v>44593</v>
      </c>
      <c r="E31" s="13"/>
      <c r="F31" s="13"/>
      <c r="G31" s="1">
        <f t="shared" si="0"/>
        <v>-24</v>
      </c>
      <c r="H31" s="12">
        <f t="shared" si="1"/>
        <v>-3120</v>
      </c>
    </row>
    <row r="32" spans="1:8" ht="15">
      <c r="A32" s="19" t="s">
        <v>49</v>
      </c>
      <c r="B32" s="12">
        <v>1505</v>
      </c>
      <c r="C32" s="13">
        <v>44617</v>
      </c>
      <c r="D32" s="13">
        <v>44593</v>
      </c>
      <c r="E32" s="13"/>
      <c r="F32" s="13"/>
      <c r="G32" s="1">
        <f t="shared" si="0"/>
        <v>-24</v>
      </c>
      <c r="H32" s="12">
        <f t="shared" si="1"/>
        <v>-36120</v>
      </c>
    </row>
    <row r="33" spans="1:8" ht="15">
      <c r="A33" s="19" t="s">
        <v>50</v>
      </c>
      <c r="B33" s="12">
        <v>90</v>
      </c>
      <c r="C33" s="13">
        <v>44618</v>
      </c>
      <c r="D33" s="13">
        <v>44593</v>
      </c>
      <c r="E33" s="13"/>
      <c r="F33" s="13"/>
      <c r="G33" s="1">
        <f t="shared" si="0"/>
        <v>-25</v>
      </c>
      <c r="H33" s="12">
        <f t="shared" si="1"/>
        <v>-2250</v>
      </c>
    </row>
    <row r="34" spans="1:8" ht="15">
      <c r="A34" s="19" t="s">
        <v>51</v>
      </c>
      <c r="B34" s="12">
        <v>186.2</v>
      </c>
      <c r="C34" s="13">
        <v>44618</v>
      </c>
      <c r="D34" s="13">
        <v>44593</v>
      </c>
      <c r="E34" s="13"/>
      <c r="F34" s="13"/>
      <c r="G34" s="1">
        <f t="shared" si="0"/>
        <v>-25</v>
      </c>
      <c r="H34" s="12">
        <f t="shared" si="1"/>
        <v>-4655</v>
      </c>
    </row>
    <row r="35" spans="1:8" ht="15">
      <c r="A35" s="19" t="s">
        <v>52</v>
      </c>
      <c r="B35" s="12">
        <v>156.39</v>
      </c>
      <c r="C35" s="13">
        <v>44618</v>
      </c>
      <c r="D35" s="13">
        <v>44593</v>
      </c>
      <c r="E35" s="13"/>
      <c r="F35" s="13"/>
      <c r="G35" s="1">
        <f t="shared" si="0"/>
        <v>-25</v>
      </c>
      <c r="H35" s="12">
        <f t="shared" si="1"/>
        <v>-3909.7499999999995</v>
      </c>
    </row>
    <row r="36" spans="1:8" ht="15">
      <c r="A36" s="19" t="s">
        <v>53</v>
      </c>
      <c r="B36" s="12">
        <v>1400</v>
      </c>
      <c r="C36" s="13">
        <v>44612</v>
      </c>
      <c r="D36" s="13">
        <v>44593</v>
      </c>
      <c r="E36" s="13"/>
      <c r="F36" s="13"/>
      <c r="G36" s="1">
        <f t="shared" si="0"/>
        <v>-19</v>
      </c>
      <c r="H36" s="12">
        <f t="shared" si="1"/>
        <v>-26600</v>
      </c>
    </row>
    <row r="37" spans="1:8" ht="15">
      <c r="A37" s="19" t="s">
        <v>54</v>
      </c>
      <c r="B37" s="12">
        <v>110.1</v>
      </c>
      <c r="C37" s="13">
        <v>44623</v>
      </c>
      <c r="D37" s="13">
        <v>44607</v>
      </c>
      <c r="E37" s="13"/>
      <c r="F37" s="13"/>
      <c r="G37" s="1">
        <f t="shared" si="0"/>
        <v>-16</v>
      </c>
      <c r="H37" s="12">
        <f t="shared" si="1"/>
        <v>-1761.6</v>
      </c>
    </row>
    <row r="38" spans="1:8" ht="15">
      <c r="A38" s="19" t="s">
        <v>55</v>
      </c>
      <c r="B38" s="12">
        <v>772.15</v>
      </c>
      <c r="C38" s="13">
        <v>44624</v>
      </c>
      <c r="D38" s="13">
        <v>44607</v>
      </c>
      <c r="E38" s="13"/>
      <c r="F38" s="13"/>
      <c r="G38" s="1">
        <f t="shared" si="0"/>
        <v>-17</v>
      </c>
      <c r="H38" s="12">
        <f t="shared" si="1"/>
        <v>-13126.55</v>
      </c>
    </row>
    <row r="39" spans="1:8" ht="15">
      <c r="A39" s="19" t="s">
        <v>56</v>
      </c>
      <c r="B39" s="12">
        <v>3200</v>
      </c>
      <c r="C39" s="13">
        <v>44624</v>
      </c>
      <c r="D39" s="13">
        <v>44607</v>
      </c>
      <c r="E39" s="13"/>
      <c r="F39" s="13"/>
      <c r="G39" s="1">
        <f t="shared" si="0"/>
        <v>-17</v>
      </c>
      <c r="H39" s="12">
        <f t="shared" si="1"/>
        <v>-54400</v>
      </c>
    </row>
    <row r="40" spans="1:8" ht="15">
      <c r="A40" s="19" t="s">
        <v>57</v>
      </c>
      <c r="B40" s="12">
        <v>503.28</v>
      </c>
      <c r="C40" s="13">
        <v>44624</v>
      </c>
      <c r="D40" s="13">
        <v>44607</v>
      </c>
      <c r="E40" s="13"/>
      <c r="F40" s="13"/>
      <c r="G40" s="1">
        <f t="shared" si="0"/>
        <v>-17</v>
      </c>
      <c r="H40" s="12">
        <f t="shared" si="1"/>
        <v>-8555.76</v>
      </c>
    </row>
    <row r="41" spans="1:8" ht="15">
      <c r="A41" s="19" t="s">
        <v>58</v>
      </c>
      <c r="B41" s="12">
        <v>45.25</v>
      </c>
      <c r="C41" s="13">
        <v>44624</v>
      </c>
      <c r="D41" s="13">
        <v>44607</v>
      </c>
      <c r="E41" s="13"/>
      <c r="F41" s="13"/>
      <c r="G41" s="1">
        <f t="shared" si="0"/>
        <v>-17</v>
      </c>
      <c r="H41" s="12">
        <f t="shared" si="1"/>
        <v>-769.25</v>
      </c>
    </row>
    <row r="42" spans="1:8" ht="15">
      <c r="A42" s="19" t="s">
        <v>59</v>
      </c>
      <c r="B42" s="12">
        <v>400</v>
      </c>
      <c r="C42" s="13">
        <v>44630</v>
      </c>
      <c r="D42" s="13">
        <v>44607</v>
      </c>
      <c r="E42" s="13"/>
      <c r="F42" s="13"/>
      <c r="G42" s="1">
        <f t="shared" si="0"/>
        <v>-23</v>
      </c>
      <c r="H42" s="12">
        <f t="shared" si="1"/>
        <v>-9200</v>
      </c>
    </row>
    <row r="43" spans="1:8" ht="15">
      <c r="A43" s="19" t="s">
        <v>60</v>
      </c>
      <c r="B43" s="12">
        <v>271.89</v>
      </c>
      <c r="C43" s="13">
        <v>44626</v>
      </c>
      <c r="D43" s="13">
        <v>44607</v>
      </c>
      <c r="E43" s="13"/>
      <c r="F43" s="13"/>
      <c r="G43" s="1">
        <f t="shared" si="0"/>
        <v>-19</v>
      </c>
      <c r="H43" s="12">
        <f t="shared" si="1"/>
        <v>-5165.91</v>
      </c>
    </row>
    <row r="44" spans="1:8" ht="15">
      <c r="A44" s="19" t="s">
        <v>61</v>
      </c>
      <c r="B44" s="12">
        <v>29.57</v>
      </c>
      <c r="C44" s="13">
        <v>44630</v>
      </c>
      <c r="D44" s="13">
        <v>44607</v>
      </c>
      <c r="E44" s="13"/>
      <c r="F44" s="13"/>
      <c r="G44" s="1">
        <f t="shared" si="0"/>
        <v>-23</v>
      </c>
      <c r="H44" s="12">
        <f t="shared" si="1"/>
        <v>-680.11</v>
      </c>
    </row>
    <row r="45" spans="1:8" ht="15">
      <c r="A45" s="19" t="s">
        <v>62</v>
      </c>
      <c r="B45" s="12">
        <v>3120</v>
      </c>
      <c r="C45" s="13">
        <v>44630</v>
      </c>
      <c r="D45" s="13">
        <v>44607</v>
      </c>
      <c r="E45" s="13"/>
      <c r="F45" s="13"/>
      <c r="G45" s="1">
        <f t="shared" si="0"/>
        <v>-23</v>
      </c>
      <c r="H45" s="12">
        <f t="shared" si="1"/>
        <v>-71760</v>
      </c>
    </row>
    <row r="46" spans="1:8" ht="15">
      <c r="A46" s="19" t="s">
        <v>63</v>
      </c>
      <c r="B46" s="12">
        <v>75.6</v>
      </c>
      <c r="C46" s="13">
        <v>44632</v>
      </c>
      <c r="D46" s="13">
        <v>44607</v>
      </c>
      <c r="E46" s="13"/>
      <c r="F46" s="13"/>
      <c r="G46" s="1">
        <f t="shared" si="0"/>
        <v>-25</v>
      </c>
      <c r="H46" s="12">
        <f t="shared" si="1"/>
        <v>-1889.9999999999998</v>
      </c>
    </row>
    <row r="47" spans="1:8" ht="15">
      <c r="A47" s="19" t="s">
        <v>64</v>
      </c>
      <c r="B47" s="12">
        <v>65</v>
      </c>
      <c r="C47" s="13">
        <v>44636</v>
      </c>
      <c r="D47" s="13">
        <v>44617</v>
      </c>
      <c r="E47" s="13"/>
      <c r="F47" s="13"/>
      <c r="G47" s="1">
        <f t="shared" si="0"/>
        <v>-19</v>
      </c>
      <c r="H47" s="12">
        <f t="shared" si="1"/>
        <v>-1235</v>
      </c>
    </row>
    <row r="48" spans="1:8" ht="15">
      <c r="A48" s="19" t="s">
        <v>65</v>
      </c>
      <c r="B48" s="12">
        <v>648.6</v>
      </c>
      <c r="C48" s="13">
        <v>44630</v>
      </c>
      <c r="D48" s="13">
        <v>44627</v>
      </c>
      <c r="E48" s="13"/>
      <c r="F48" s="13"/>
      <c r="G48" s="1">
        <f t="shared" si="0"/>
        <v>-3</v>
      </c>
      <c r="H48" s="12">
        <f t="shared" si="1"/>
        <v>-1945.8000000000002</v>
      </c>
    </row>
    <row r="49" spans="1:8" ht="15">
      <c r="A49" s="19" t="s">
        <v>66</v>
      </c>
      <c r="B49" s="12">
        <v>239.84</v>
      </c>
      <c r="C49" s="13">
        <v>44595</v>
      </c>
      <c r="D49" s="13">
        <v>44631</v>
      </c>
      <c r="E49" s="13"/>
      <c r="F49" s="13"/>
      <c r="G49" s="1">
        <f t="shared" si="0"/>
        <v>36</v>
      </c>
      <c r="H49" s="12">
        <f t="shared" si="1"/>
        <v>8634.24</v>
      </c>
    </row>
    <row r="50" spans="1:8" ht="15">
      <c r="A50" s="19" t="s">
        <v>67</v>
      </c>
      <c r="B50" s="12">
        <v>250</v>
      </c>
      <c r="C50" s="13">
        <v>44623</v>
      </c>
      <c r="D50" s="13">
        <v>44631</v>
      </c>
      <c r="E50" s="13"/>
      <c r="F50" s="13"/>
      <c r="G50" s="1">
        <f t="shared" si="0"/>
        <v>8</v>
      </c>
      <c r="H50" s="12">
        <f t="shared" si="1"/>
        <v>2000</v>
      </c>
    </row>
    <row r="51" spans="1:8" ht="15">
      <c r="A51" s="19" t="s">
        <v>68</v>
      </c>
      <c r="B51" s="12">
        <v>250</v>
      </c>
      <c r="C51" s="13">
        <v>44657</v>
      </c>
      <c r="D51" s="13">
        <v>44631</v>
      </c>
      <c r="E51" s="13"/>
      <c r="F51" s="13"/>
      <c r="G51" s="1">
        <f t="shared" si="0"/>
        <v>-26</v>
      </c>
      <c r="H51" s="12">
        <f t="shared" si="1"/>
        <v>-6500</v>
      </c>
    </row>
    <row r="52" spans="1:8" ht="15">
      <c r="A52" s="19" t="s">
        <v>69</v>
      </c>
      <c r="B52" s="12">
        <v>-108.35</v>
      </c>
      <c r="C52" s="13">
        <v>44636</v>
      </c>
      <c r="D52" s="13">
        <v>44631</v>
      </c>
      <c r="E52" s="13"/>
      <c r="F52" s="13"/>
      <c r="G52" s="1">
        <f t="shared" si="0"/>
        <v>-5</v>
      </c>
      <c r="H52" s="12">
        <f t="shared" si="1"/>
        <v>541.75</v>
      </c>
    </row>
    <row r="53" spans="1:8" ht="15">
      <c r="A53" s="19" t="s">
        <v>70</v>
      </c>
      <c r="B53" s="12">
        <v>1019.8</v>
      </c>
      <c r="C53" s="13">
        <v>44630</v>
      </c>
      <c r="D53" s="13">
        <v>44631</v>
      </c>
      <c r="E53" s="13"/>
      <c r="F53" s="13"/>
      <c r="G53" s="1">
        <f t="shared" si="0"/>
        <v>1</v>
      </c>
      <c r="H53" s="12">
        <f t="shared" si="1"/>
        <v>1019.8</v>
      </c>
    </row>
    <row r="54" spans="1:8" ht="15">
      <c r="A54" s="19" t="s">
        <v>71</v>
      </c>
      <c r="B54" s="12">
        <v>118.55</v>
      </c>
      <c r="C54" s="13">
        <v>44639</v>
      </c>
      <c r="D54" s="13">
        <v>44631</v>
      </c>
      <c r="E54" s="13"/>
      <c r="F54" s="13"/>
      <c r="G54" s="1">
        <f t="shared" si="0"/>
        <v>-8</v>
      </c>
      <c r="H54" s="12">
        <f t="shared" si="1"/>
        <v>-948.4</v>
      </c>
    </row>
    <row r="55" spans="1:8" ht="15">
      <c r="A55" s="19" t="s">
        <v>72</v>
      </c>
      <c r="B55" s="12">
        <v>27.26</v>
      </c>
      <c r="C55" s="13">
        <v>44643</v>
      </c>
      <c r="D55" s="13">
        <v>44631</v>
      </c>
      <c r="E55" s="13"/>
      <c r="F55" s="13"/>
      <c r="G55" s="1">
        <f t="shared" si="0"/>
        <v>-12</v>
      </c>
      <c r="H55" s="12">
        <f t="shared" si="1"/>
        <v>-327.12</v>
      </c>
    </row>
    <row r="56" spans="1:8" ht="15">
      <c r="A56" s="19" t="s">
        <v>73</v>
      </c>
      <c r="B56" s="12">
        <v>1406</v>
      </c>
      <c r="C56" s="13">
        <v>44640</v>
      </c>
      <c r="D56" s="13">
        <v>44631</v>
      </c>
      <c r="E56" s="13"/>
      <c r="F56" s="13"/>
      <c r="G56" s="1">
        <f t="shared" si="0"/>
        <v>-9</v>
      </c>
      <c r="H56" s="12">
        <f t="shared" si="1"/>
        <v>-12654</v>
      </c>
    </row>
    <row r="57" spans="1:8" ht="15">
      <c r="A57" s="19" t="s">
        <v>74</v>
      </c>
      <c r="B57" s="12">
        <v>173.86</v>
      </c>
      <c r="C57" s="13">
        <v>44638</v>
      </c>
      <c r="D57" s="13">
        <v>44631</v>
      </c>
      <c r="E57" s="13"/>
      <c r="F57" s="13"/>
      <c r="G57" s="1">
        <f t="shared" si="0"/>
        <v>-7</v>
      </c>
      <c r="H57" s="12">
        <f t="shared" si="1"/>
        <v>-1217.02</v>
      </c>
    </row>
    <row r="58" spans="1:8" ht="15">
      <c r="A58" s="19" t="s">
        <v>75</v>
      </c>
      <c r="B58" s="12">
        <v>404.99</v>
      </c>
      <c r="C58" s="13">
        <v>44640</v>
      </c>
      <c r="D58" s="13">
        <v>44631</v>
      </c>
      <c r="E58" s="13"/>
      <c r="F58" s="13"/>
      <c r="G58" s="1">
        <f t="shared" si="0"/>
        <v>-9</v>
      </c>
      <c r="H58" s="12">
        <f t="shared" si="1"/>
        <v>-3644.91</v>
      </c>
    </row>
    <row r="59" spans="1:8" ht="15">
      <c r="A59" s="19" t="s">
        <v>76</v>
      </c>
      <c r="B59" s="12">
        <v>263</v>
      </c>
      <c r="C59" s="13">
        <v>44645</v>
      </c>
      <c r="D59" s="13">
        <v>44631</v>
      </c>
      <c r="E59" s="13"/>
      <c r="F59" s="13"/>
      <c r="G59" s="1">
        <f t="shared" si="0"/>
        <v>-14</v>
      </c>
      <c r="H59" s="12">
        <f t="shared" si="1"/>
        <v>-3682</v>
      </c>
    </row>
    <row r="60" spans="1:8" ht="15">
      <c r="A60" s="19" t="s">
        <v>77</v>
      </c>
      <c r="B60" s="12">
        <v>599</v>
      </c>
      <c r="C60" s="13">
        <v>44637</v>
      </c>
      <c r="D60" s="13">
        <v>44631</v>
      </c>
      <c r="E60" s="13"/>
      <c r="F60" s="13"/>
      <c r="G60" s="1">
        <f t="shared" si="0"/>
        <v>-6</v>
      </c>
      <c r="H60" s="12">
        <f t="shared" si="1"/>
        <v>-3594</v>
      </c>
    </row>
    <row r="61" spans="1:8" ht="15">
      <c r="A61" s="19" t="s">
        <v>78</v>
      </c>
      <c r="B61" s="12">
        <v>363.5</v>
      </c>
      <c r="C61" s="13">
        <v>44652</v>
      </c>
      <c r="D61" s="13">
        <v>44631</v>
      </c>
      <c r="E61" s="13"/>
      <c r="F61" s="13"/>
      <c r="G61" s="1">
        <f t="shared" si="0"/>
        <v>-21</v>
      </c>
      <c r="H61" s="12">
        <f t="shared" si="1"/>
        <v>-7633.5</v>
      </c>
    </row>
    <row r="62" spans="1:8" ht="15">
      <c r="A62" s="19" t="s">
        <v>79</v>
      </c>
      <c r="B62" s="12">
        <v>23.75</v>
      </c>
      <c r="C62" s="13">
        <v>44643</v>
      </c>
      <c r="D62" s="13">
        <v>44631</v>
      </c>
      <c r="E62" s="13"/>
      <c r="F62" s="13"/>
      <c r="G62" s="1">
        <f t="shared" si="0"/>
        <v>-12</v>
      </c>
      <c r="H62" s="12">
        <f t="shared" si="1"/>
        <v>-285</v>
      </c>
    </row>
    <row r="63" spans="1:8" ht="15">
      <c r="A63" s="19" t="s">
        <v>80</v>
      </c>
      <c r="B63" s="12">
        <v>112.26</v>
      </c>
      <c r="C63" s="13">
        <v>44637</v>
      </c>
      <c r="D63" s="13">
        <v>44634</v>
      </c>
      <c r="E63" s="13"/>
      <c r="F63" s="13"/>
      <c r="G63" s="1">
        <f t="shared" si="0"/>
        <v>-3</v>
      </c>
      <c r="H63" s="12">
        <f t="shared" si="1"/>
        <v>-336.78000000000003</v>
      </c>
    </row>
    <row r="64" spans="1:8" ht="15">
      <c r="A64" s="19" t="s">
        <v>81</v>
      </c>
      <c r="B64" s="12">
        <v>895.52</v>
      </c>
      <c r="C64" s="13">
        <v>44654</v>
      </c>
      <c r="D64" s="13">
        <v>44634</v>
      </c>
      <c r="E64" s="13"/>
      <c r="F64" s="13"/>
      <c r="G64" s="1">
        <f t="shared" si="0"/>
        <v>-20</v>
      </c>
      <c r="H64" s="12">
        <f t="shared" si="1"/>
        <v>-17910.4</v>
      </c>
    </row>
    <row r="65" spans="1:8" ht="15">
      <c r="A65" s="19" t="s">
        <v>82</v>
      </c>
      <c r="B65" s="12">
        <v>319.8</v>
      </c>
      <c r="C65" s="13">
        <v>44659</v>
      </c>
      <c r="D65" s="13">
        <v>44634</v>
      </c>
      <c r="E65" s="13"/>
      <c r="F65" s="13"/>
      <c r="G65" s="1">
        <f t="shared" si="0"/>
        <v>-25</v>
      </c>
      <c r="H65" s="12">
        <f t="shared" si="1"/>
        <v>-7995</v>
      </c>
    </row>
    <row r="66" spans="1:8" ht="15">
      <c r="A66" s="19" t="s">
        <v>83</v>
      </c>
      <c r="B66" s="12">
        <v>170</v>
      </c>
      <c r="C66" s="13">
        <v>44643</v>
      </c>
      <c r="D66" s="13">
        <v>44634</v>
      </c>
      <c r="E66" s="13"/>
      <c r="F66" s="13"/>
      <c r="G66" s="1">
        <f t="shared" si="0"/>
        <v>-9</v>
      </c>
      <c r="H66" s="12">
        <f t="shared" si="1"/>
        <v>-1530</v>
      </c>
    </row>
    <row r="67" spans="1:8" ht="15">
      <c r="A67" s="19" t="s">
        <v>84</v>
      </c>
      <c r="B67" s="12">
        <v>907.86</v>
      </c>
      <c r="C67" s="13">
        <v>44652</v>
      </c>
      <c r="D67" s="13">
        <v>44634</v>
      </c>
      <c r="E67" s="13"/>
      <c r="F67" s="13"/>
      <c r="G67" s="1">
        <f t="shared" si="0"/>
        <v>-18</v>
      </c>
      <c r="H67" s="12">
        <f t="shared" si="1"/>
        <v>-16341.48</v>
      </c>
    </row>
    <row r="68" spans="1:8" ht="15">
      <c r="A68" s="19" t="s">
        <v>85</v>
      </c>
      <c r="B68" s="12">
        <v>20.72</v>
      </c>
      <c r="C68" s="13">
        <v>44657</v>
      </c>
      <c r="D68" s="13">
        <v>44634</v>
      </c>
      <c r="E68" s="13"/>
      <c r="F68" s="13"/>
      <c r="G68" s="1">
        <f t="shared" si="0"/>
        <v>-23</v>
      </c>
      <c r="H68" s="12">
        <f t="shared" si="1"/>
        <v>-476.55999999999995</v>
      </c>
    </row>
    <row r="69" spans="1:8" ht="15">
      <c r="A69" s="19" t="s">
        <v>86</v>
      </c>
      <c r="B69" s="12">
        <v>980</v>
      </c>
      <c r="C69" s="13">
        <v>44638</v>
      </c>
      <c r="D69" s="13">
        <v>44636</v>
      </c>
      <c r="E69" s="13"/>
      <c r="F69" s="13"/>
      <c r="G69" s="1">
        <f aca="true" t="shared" si="2" ref="G69:G132">D69-C69-(F69-E69)</f>
        <v>-2</v>
      </c>
      <c r="H69" s="12">
        <f aca="true" t="shared" si="3" ref="H69:H132">B69*G69</f>
        <v>-1960</v>
      </c>
    </row>
    <row r="70" spans="1:8" ht="15">
      <c r="A70" s="19" t="s">
        <v>87</v>
      </c>
      <c r="B70" s="12">
        <v>1960</v>
      </c>
      <c r="C70" s="13">
        <v>44638</v>
      </c>
      <c r="D70" s="13">
        <v>44636</v>
      </c>
      <c r="E70" s="13"/>
      <c r="F70" s="13"/>
      <c r="G70" s="1">
        <f t="shared" si="2"/>
        <v>-2</v>
      </c>
      <c r="H70" s="12">
        <f t="shared" si="3"/>
        <v>-3920</v>
      </c>
    </row>
    <row r="71" spans="1:8" ht="15">
      <c r="A71" s="19" t="s">
        <v>88</v>
      </c>
      <c r="B71" s="12">
        <v>1234.84</v>
      </c>
      <c r="C71" s="13">
        <v>44665</v>
      </c>
      <c r="D71" s="13">
        <v>44636</v>
      </c>
      <c r="E71" s="13"/>
      <c r="F71" s="13"/>
      <c r="G71" s="1">
        <f t="shared" si="2"/>
        <v>-29</v>
      </c>
      <c r="H71" s="12">
        <f t="shared" si="3"/>
        <v>-35810.36</v>
      </c>
    </row>
    <row r="72" spans="1:8" ht="15">
      <c r="A72" s="19" t="s">
        <v>89</v>
      </c>
      <c r="B72" s="12">
        <v>358.32</v>
      </c>
      <c r="C72" s="13">
        <v>44665</v>
      </c>
      <c r="D72" s="13">
        <v>44636</v>
      </c>
      <c r="E72" s="13"/>
      <c r="F72" s="13"/>
      <c r="G72" s="1">
        <f t="shared" si="2"/>
        <v>-29</v>
      </c>
      <c r="H72" s="12">
        <f t="shared" si="3"/>
        <v>-10391.28</v>
      </c>
    </row>
    <row r="73" spans="1:8" ht="15">
      <c r="A73" s="19" t="s">
        <v>90</v>
      </c>
      <c r="B73" s="12">
        <v>1482.46</v>
      </c>
      <c r="C73" s="13">
        <v>44637</v>
      </c>
      <c r="D73" s="13">
        <v>44636</v>
      </c>
      <c r="E73" s="13"/>
      <c r="F73" s="13"/>
      <c r="G73" s="1">
        <f t="shared" si="2"/>
        <v>-1</v>
      </c>
      <c r="H73" s="12">
        <f t="shared" si="3"/>
        <v>-1482.46</v>
      </c>
    </row>
    <row r="74" spans="1:8" ht="15">
      <c r="A74" s="19" t="s">
        <v>91</v>
      </c>
      <c r="B74" s="12">
        <v>600</v>
      </c>
      <c r="C74" s="13">
        <v>44658</v>
      </c>
      <c r="D74" s="13">
        <v>44638</v>
      </c>
      <c r="E74" s="13"/>
      <c r="F74" s="13"/>
      <c r="G74" s="1">
        <f t="shared" si="2"/>
        <v>-20</v>
      </c>
      <c r="H74" s="12">
        <f t="shared" si="3"/>
        <v>-12000</v>
      </c>
    </row>
    <row r="75" spans="1:8" ht="15">
      <c r="A75" s="19" t="s">
        <v>92</v>
      </c>
      <c r="B75" s="12">
        <v>473.41</v>
      </c>
      <c r="C75" s="13">
        <v>44653</v>
      </c>
      <c r="D75" s="13">
        <v>44638</v>
      </c>
      <c r="E75" s="13"/>
      <c r="F75" s="13"/>
      <c r="G75" s="1">
        <f t="shared" si="2"/>
        <v>-15</v>
      </c>
      <c r="H75" s="12">
        <f t="shared" si="3"/>
        <v>-7101.150000000001</v>
      </c>
    </row>
    <row r="76" spans="1:8" ht="15">
      <c r="A76" s="19" t="s">
        <v>93</v>
      </c>
      <c r="B76" s="12">
        <v>159.15</v>
      </c>
      <c r="C76" s="13">
        <v>44651</v>
      </c>
      <c r="D76" s="13">
        <v>44638</v>
      </c>
      <c r="E76" s="13"/>
      <c r="F76" s="13"/>
      <c r="G76" s="1">
        <f t="shared" si="2"/>
        <v>-13</v>
      </c>
      <c r="H76" s="12">
        <f t="shared" si="3"/>
        <v>-2068.9500000000003</v>
      </c>
    </row>
    <row r="77" spans="1:8" ht="15">
      <c r="A77" s="19" t="s">
        <v>94</v>
      </c>
      <c r="B77" s="12">
        <v>227.6</v>
      </c>
      <c r="C77" s="13">
        <v>44653</v>
      </c>
      <c r="D77" s="13">
        <v>44638</v>
      </c>
      <c r="E77" s="13"/>
      <c r="F77" s="13"/>
      <c r="G77" s="1">
        <f t="shared" si="2"/>
        <v>-15</v>
      </c>
      <c r="H77" s="12">
        <f t="shared" si="3"/>
        <v>-3414</v>
      </c>
    </row>
    <row r="78" spans="1:8" ht="15">
      <c r="A78" s="19" t="s">
        <v>95</v>
      </c>
      <c r="B78" s="12">
        <v>986.9</v>
      </c>
      <c r="C78" s="13">
        <v>44653</v>
      </c>
      <c r="D78" s="13">
        <v>44638</v>
      </c>
      <c r="E78" s="13"/>
      <c r="F78" s="13"/>
      <c r="G78" s="1">
        <f t="shared" si="2"/>
        <v>-15</v>
      </c>
      <c r="H78" s="12">
        <f t="shared" si="3"/>
        <v>-14803.5</v>
      </c>
    </row>
    <row r="79" spans="1:8" ht="15">
      <c r="A79" s="19" t="s">
        <v>96</v>
      </c>
      <c r="B79" s="12">
        <v>1422.2</v>
      </c>
      <c r="C79" s="13">
        <v>44653</v>
      </c>
      <c r="D79" s="13">
        <v>44638</v>
      </c>
      <c r="E79" s="13"/>
      <c r="F79" s="13"/>
      <c r="G79" s="1">
        <f t="shared" si="2"/>
        <v>-15</v>
      </c>
      <c r="H79" s="12">
        <f t="shared" si="3"/>
        <v>-21333</v>
      </c>
    </row>
    <row r="80" spans="1:8" ht="15">
      <c r="A80" s="19" t="s">
        <v>97</v>
      </c>
      <c r="B80" s="12">
        <v>146.1</v>
      </c>
      <c r="C80" s="13">
        <v>44651</v>
      </c>
      <c r="D80" s="13">
        <v>44638</v>
      </c>
      <c r="E80" s="13"/>
      <c r="F80" s="13"/>
      <c r="G80" s="1">
        <f t="shared" si="2"/>
        <v>-13</v>
      </c>
      <c r="H80" s="12">
        <f t="shared" si="3"/>
        <v>-1899.3</v>
      </c>
    </row>
    <row r="81" spans="1:8" ht="15">
      <c r="A81" s="19" t="s">
        <v>98</v>
      </c>
      <c r="B81" s="12">
        <v>188.7</v>
      </c>
      <c r="C81" s="13">
        <v>44665</v>
      </c>
      <c r="D81" s="13">
        <v>44638</v>
      </c>
      <c r="E81" s="13"/>
      <c r="F81" s="13"/>
      <c r="G81" s="1">
        <f t="shared" si="2"/>
        <v>-27</v>
      </c>
      <c r="H81" s="12">
        <f t="shared" si="3"/>
        <v>-5094.9</v>
      </c>
    </row>
    <row r="82" spans="1:8" ht="15">
      <c r="A82" s="19" t="s">
        <v>99</v>
      </c>
      <c r="B82" s="12">
        <v>988.5</v>
      </c>
      <c r="C82" s="13">
        <v>44660</v>
      </c>
      <c r="D82" s="13">
        <v>44638</v>
      </c>
      <c r="E82" s="13"/>
      <c r="F82" s="13"/>
      <c r="G82" s="1">
        <f t="shared" si="2"/>
        <v>-22</v>
      </c>
      <c r="H82" s="12">
        <f t="shared" si="3"/>
        <v>-21747</v>
      </c>
    </row>
    <row r="83" spans="1:8" ht="15">
      <c r="A83" s="19" t="s">
        <v>100</v>
      </c>
      <c r="B83" s="12">
        <v>496</v>
      </c>
      <c r="C83" s="13">
        <v>44664</v>
      </c>
      <c r="D83" s="13">
        <v>44651</v>
      </c>
      <c r="E83" s="13"/>
      <c r="F83" s="13"/>
      <c r="G83" s="1">
        <f t="shared" si="2"/>
        <v>-13</v>
      </c>
      <c r="H83" s="12">
        <f t="shared" si="3"/>
        <v>-6448</v>
      </c>
    </row>
    <row r="84" spans="1:8" ht="15">
      <c r="A84" s="19" t="s">
        <v>101</v>
      </c>
      <c r="B84" s="12">
        <v>672</v>
      </c>
      <c r="C84" s="13">
        <v>44672</v>
      </c>
      <c r="D84" s="13">
        <v>44651</v>
      </c>
      <c r="E84" s="13"/>
      <c r="F84" s="13"/>
      <c r="G84" s="1">
        <f t="shared" si="2"/>
        <v>-21</v>
      </c>
      <c r="H84" s="12">
        <f t="shared" si="3"/>
        <v>-14112</v>
      </c>
    </row>
    <row r="85" spans="1:8" ht="15">
      <c r="A85" s="19" t="s">
        <v>102</v>
      </c>
      <c r="B85" s="12">
        <v>857.9</v>
      </c>
      <c r="C85" s="13">
        <v>44678</v>
      </c>
      <c r="D85" s="13">
        <v>44651</v>
      </c>
      <c r="E85" s="13"/>
      <c r="F85" s="13"/>
      <c r="G85" s="1">
        <f t="shared" si="2"/>
        <v>-27</v>
      </c>
      <c r="H85" s="12">
        <f t="shared" si="3"/>
        <v>-23163.3</v>
      </c>
    </row>
    <row r="86" spans="1:8" ht="15">
      <c r="A86" s="19" t="s">
        <v>103</v>
      </c>
      <c r="B86" s="12">
        <v>90</v>
      </c>
      <c r="C86" s="13">
        <v>44678</v>
      </c>
      <c r="D86" s="13">
        <v>44651</v>
      </c>
      <c r="E86" s="13"/>
      <c r="F86" s="13"/>
      <c r="G86" s="1">
        <f t="shared" si="2"/>
        <v>-27</v>
      </c>
      <c r="H86" s="12">
        <f t="shared" si="3"/>
        <v>-2430</v>
      </c>
    </row>
    <row r="87" spans="1:8" ht="15">
      <c r="A87" s="19" t="s">
        <v>104</v>
      </c>
      <c r="B87" s="12">
        <v>157.15</v>
      </c>
      <c r="C87" s="13">
        <v>44678</v>
      </c>
      <c r="D87" s="13">
        <v>44651</v>
      </c>
      <c r="E87" s="13"/>
      <c r="F87" s="13"/>
      <c r="G87" s="1">
        <f t="shared" si="2"/>
        <v>-27</v>
      </c>
      <c r="H87" s="12">
        <f t="shared" si="3"/>
        <v>-4243.05</v>
      </c>
    </row>
    <row r="88" spans="1:8" ht="15">
      <c r="A88" s="19" t="s">
        <v>105</v>
      </c>
      <c r="B88" s="12">
        <v>186.2</v>
      </c>
      <c r="C88" s="13">
        <v>44678</v>
      </c>
      <c r="D88" s="13">
        <v>44651</v>
      </c>
      <c r="E88" s="13"/>
      <c r="F88" s="13"/>
      <c r="G88" s="1">
        <f t="shared" si="2"/>
        <v>-27</v>
      </c>
      <c r="H88" s="12">
        <f t="shared" si="3"/>
        <v>-5027.4</v>
      </c>
    </row>
    <row r="89" spans="1:8" ht="15">
      <c r="A89" s="19" t="s">
        <v>106</v>
      </c>
      <c r="B89" s="12">
        <v>1216.46</v>
      </c>
      <c r="C89" s="13">
        <v>44681</v>
      </c>
      <c r="D89" s="13">
        <v>44651</v>
      </c>
      <c r="E89" s="13"/>
      <c r="F89" s="13"/>
      <c r="G89" s="1">
        <f t="shared" si="2"/>
        <v>-30</v>
      </c>
      <c r="H89" s="12">
        <f t="shared" si="3"/>
        <v>-36493.8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03">D197-C197-(F197-E197)</f>
        <v>0</v>
      </c>
      <c r="H197" s="12">
        <f aca="true" t="shared" si="7" ref="H197:H203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aca="true" t="shared" si="8" ref="G204:G253">D204-C204-(F204-E204)</f>
        <v>0</v>
      </c>
      <c r="H204" s="12">
        <f aca="true" t="shared" si="9" ref="H204:H253">B204*G204</f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ht="15">
      <c r="A254" s="19"/>
      <c r="B254" s="12"/>
      <c r="C254" s="14"/>
      <c r="D254" s="14"/>
      <c r="E254" s="13"/>
      <c r="F254" s="13"/>
      <c r="G254" s="1">
        <f aca="true" t="shared" si="10" ref="G254:G317">D254-C254-(F254-E254)</f>
        <v>0</v>
      </c>
      <c r="H254" s="12">
        <f aca="true" t="shared" si="11" ref="H254:H317">B254*G254</f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ht="1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ht="15">
      <c r="A318" s="19"/>
      <c r="B318" s="12"/>
      <c r="C318" s="14"/>
      <c r="D318" s="14"/>
      <c r="E318" s="13"/>
      <c r="F318" s="13"/>
      <c r="G318" s="1">
        <f aca="true" t="shared" si="12" ref="G318:G353">D318-C318-(F318-E318)</f>
        <v>0</v>
      </c>
      <c r="H318" s="12">
        <f aca="true" t="shared" si="13" ref="H318:H353">B318*G318</f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ht="1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67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78180.56999999999</v>
      </c>
      <c r="C1">
        <f>COUNTA(A4:A353)</f>
        <v>88</v>
      </c>
      <c r="G1" s="16">
        <f>IF(B1&lt;&gt;0,H1/B1,0)</f>
        <v>-18.25778438299951</v>
      </c>
      <c r="H1" s="15">
        <f>SUM(H4:H353)</f>
        <v>-1427403.99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107</v>
      </c>
      <c r="B4" s="12">
        <v>451.48</v>
      </c>
      <c r="C4" s="13">
        <v>44665</v>
      </c>
      <c r="D4" s="13">
        <v>44662</v>
      </c>
      <c r="E4" s="13"/>
      <c r="F4" s="13"/>
      <c r="G4" s="1">
        <f>D4-C4-(F4-E4)</f>
        <v>-3</v>
      </c>
      <c r="H4" s="12">
        <f>B4*G4</f>
        <v>-1354.44</v>
      </c>
    </row>
    <row r="5" spans="1:8" ht="15">
      <c r="A5" s="19" t="s">
        <v>108</v>
      </c>
      <c r="B5" s="12">
        <v>600</v>
      </c>
      <c r="C5" s="13">
        <v>44686</v>
      </c>
      <c r="D5" s="13">
        <v>44673</v>
      </c>
      <c r="E5" s="13"/>
      <c r="F5" s="13"/>
      <c r="G5" s="1">
        <f aca="true" t="shared" si="0" ref="G5:G68">D5-C5-(F5-E5)</f>
        <v>-13</v>
      </c>
      <c r="H5" s="12">
        <f aca="true" t="shared" si="1" ref="H5:H68">B5*G5</f>
        <v>-7800</v>
      </c>
    </row>
    <row r="6" spans="1:8" ht="15">
      <c r="A6" s="19" t="s">
        <v>109</v>
      </c>
      <c r="B6" s="12">
        <v>1281.5</v>
      </c>
      <c r="C6" s="13">
        <v>44686</v>
      </c>
      <c r="D6" s="13">
        <v>44673</v>
      </c>
      <c r="E6" s="13"/>
      <c r="F6" s="13"/>
      <c r="G6" s="1">
        <f t="shared" si="0"/>
        <v>-13</v>
      </c>
      <c r="H6" s="12">
        <f t="shared" si="1"/>
        <v>-16659.5</v>
      </c>
    </row>
    <row r="7" spans="1:8" ht="15">
      <c r="A7" s="19" t="s">
        <v>110</v>
      </c>
      <c r="B7" s="12">
        <v>442.02</v>
      </c>
      <c r="C7" s="13">
        <v>44692</v>
      </c>
      <c r="D7" s="13">
        <v>44673</v>
      </c>
      <c r="E7" s="13"/>
      <c r="F7" s="13"/>
      <c r="G7" s="1">
        <f t="shared" si="0"/>
        <v>-19</v>
      </c>
      <c r="H7" s="12">
        <f t="shared" si="1"/>
        <v>-8398.38</v>
      </c>
    </row>
    <row r="8" spans="1:8" ht="15">
      <c r="A8" s="19" t="s">
        <v>111</v>
      </c>
      <c r="B8" s="12">
        <v>250</v>
      </c>
      <c r="C8" s="13">
        <v>44692</v>
      </c>
      <c r="D8" s="13">
        <v>44673</v>
      </c>
      <c r="E8" s="13"/>
      <c r="F8" s="13"/>
      <c r="G8" s="1">
        <f t="shared" si="0"/>
        <v>-19</v>
      </c>
      <c r="H8" s="12">
        <f t="shared" si="1"/>
        <v>-4750</v>
      </c>
    </row>
    <row r="9" spans="1:8" ht="15">
      <c r="A9" s="19" t="s">
        <v>112</v>
      </c>
      <c r="B9" s="12">
        <v>237.1</v>
      </c>
      <c r="C9" s="13">
        <v>44692</v>
      </c>
      <c r="D9" s="13">
        <v>44673</v>
      </c>
      <c r="E9" s="13"/>
      <c r="F9" s="13"/>
      <c r="G9" s="1">
        <f t="shared" si="0"/>
        <v>-19</v>
      </c>
      <c r="H9" s="12">
        <f t="shared" si="1"/>
        <v>-4504.9</v>
      </c>
    </row>
    <row r="10" spans="1:8" ht="15">
      <c r="A10" s="19" t="s">
        <v>113</v>
      </c>
      <c r="B10" s="12">
        <v>180</v>
      </c>
      <c r="C10" s="13">
        <v>44694</v>
      </c>
      <c r="D10" s="13">
        <v>44673</v>
      </c>
      <c r="E10" s="13"/>
      <c r="F10" s="13"/>
      <c r="G10" s="1">
        <f t="shared" si="0"/>
        <v>-21</v>
      </c>
      <c r="H10" s="12">
        <f t="shared" si="1"/>
        <v>-3780</v>
      </c>
    </row>
    <row r="11" spans="1:8" ht="15">
      <c r="A11" s="19" t="s">
        <v>114</v>
      </c>
      <c r="B11" s="12">
        <v>180</v>
      </c>
      <c r="C11" s="13">
        <v>44692</v>
      </c>
      <c r="D11" s="13">
        <v>44673</v>
      </c>
      <c r="E11" s="13"/>
      <c r="F11" s="13"/>
      <c r="G11" s="1">
        <f t="shared" si="0"/>
        <v>-19</v>
      </c>
      <c r="H11" s="12">
        <f t="shared" si="1"/>
        <v>-3420</v>
      </c>
    </row>
    <row r="12" spans="1:8" ht="15">
      <c r="A12" s="19" t="s">
        <v>115</v>
      </c>
      <c r="B12" s="12">
        <v>160.7</v>
      </c>
      <c r="C12" s="13">
        <v>44692</v>
      </c>
      <c r="D12" s="13">
        <v>44673</v>
      </c>
      <c r="E12" s="13"/>
      <c r="F12" s="13"/>
      <c r="G12" s="1">
        <f t="shared" si="0"/>
        <v>-19</v>
      </c>
      <c r="H12" s="12">
        <f t="shared" si="1"/>
        <v>-3053.2999999999997</v>
      </c>
    </row>
    <row r="13" spans="1:8" ht="15">
      <c r="A13" s="19" t="s">
        <v>116</v>
      </c>
      <c r="B13" s="12">
        <v>152.64</v>
      </c>
      <c r="C13" s="13">
        <v>44692</v>
      </c>
      <c r="D13" s="13">
        <v>44673</v>
      </c>
      <c r="E13" s="13"/>
      <c r="F13" s="13"/>
      <c r="G13" s="1">
        <f t="shared" si="0"/>
        <v>-19</v>
      </c>
      <c r="H13" s="12">
        <f t="shared" si="1"/>
        <v>-2900.16</v>
      </c>
    </row>
    <row r="14" spans="1:8" ht="15">
      <c r="A14" s="19" t="s">
        <v>117</v>
      </c>
      <c r="B14" s="12">
        <v>632.5</v>
      </c>
      <c r="C14" s="13">
        <v>44694</v>
      </c>
      <c r="D14" s="13">
        <v>44673</v>
      </c>
      <c r="E14" s="13"/>
      <c r="F14" s="13"/>
      <c r="G14" s="1">
        <f t="shared" si="0"/>
        <v>-21</v>
      </c>
      <c r="H14" s="12">
        <f t="shared" si="1"/>
        <v>-13282.5</v>
      </c>
    </row>
    <row r="15" spans="1:8" ht="15">
      <c r="A15" s="19" t="s">
        <v>118</v>
      </c>
      <c r="B15" s="12">
        <v>810</v>
      </c>
      <c r="C15" s="13">
        <v>44695</v>
      </c>
      <c r="D15" s="13">
        <v>44673</v>
      </c>
      <c r="E15" s="13"/>
      <c r="F15" s="13"/>
      <c r="G15" s="1">
        <f t="shared" si="0"/>
        <v>-22</v>
      </c>
      <c r="H15" s="12">
        <f t="shared" si="1"/>
        <v>-17820</v>
      </c>
    </row>
    <row r="16" spans="1:8" ht="15">
      <c r="A16" s="19" t="s">
        <v>119</v>
      </c>
      <c r="B16" s="12">
        <v>518.18</v>
      </c>
      <c r="C16" s="13">
        <v>44692</v>
      </c>
      <c r="D16" s="13">
        <v>44673</v>
      </c>
      <c r="E16" s="13"/>
      <c r="F16" s="13"/>
      <c r="G16" s="1">
        <f t="shared" si="0"/>
        <v>-19</v>
      </c>
      <c r="H16" s="12">
        <f t="shared" si="1"/>
        <v>-9845.419999999998</v>
      </c>
    </row>
    <row r="17" spans="1:8" ht="15">
      <c r="A17" s="19" t="s">
        <v>120</v>
      </c>
      <c r="B17" s="12">
        <v>654.55</v>
      </c>
      <c r="C17" s="13">
        <v>44693</v>
      </c>
      <c r="D17" s="13">
        <v>44673</v>
      </c>
      <c r="E17" s="13"/>
      <c r="F17" s="13"/>
      <c r="G17" s="1">
        <f t="shared" si="0"/>
        <v>-20</v>
      </c>
      <c r="H17" s="12">
        <f t="shared" si="1"/>
        <v>-13091</v>
      </c>
    </row>
    <row r="18" spans="1:8" ht="15">
      <c r="A18" s="19" t="s">
        <v>121</v>
      </c>
      <c r="B18" s="12">
        <v>436.36</v>
      </c>
      <c r="C18" s="13">
        <v>44696</v>
      </c>
      <c r="D18" s="13">
        <v>44673</v>
      </c>
      <c r="E18" s="13"/>
      <c r="F18" s="13"/>
      <c r="G18" s="1">
        <f t="shared" si="0"/>
        <v>-23</v>
      </c>
      <c r="H18" s="12">
        <f t="shared" si="1"/>
        <v>-10036.28</v>
      </c>
    </row>
    <row r="19" spans="1:8" ht="15">
      <c r="A19" s="19" t="s">
        <v>122</v>
      </c>
      <c r="B19" s="12">
        <v>536.36</v>
      </c>
      <c r="C19" s="13">
        <v>44700</v>
      </c>
      <c r="D19" s="13">
        <v>44673</v>
      </c>
      <c r="E19" s="13"/>
      <c r="F19" s="13"/>
      <c r="G19" s="1">
        <f t="shared" si="0"/>
        <v>-27</v>
      </c>
      <c r="H19" s="12">
        <f t="shared" si="1"/>
        <v>-14481.720000000001</v>
      </c>
    </row>
    <row r="20" spans="1:8" ht="15">
      <c r="A20" s="19" t="s">
        <v>123</v>
      </c>
      <c r="B20" s="12">
        <v>500.16</v>
      </c>
      <c r="C20" s="13">
        <v>44696</v>
      </c>
      <c r="D20" s="13">
        <v>44673</v>
      </c>
      <c r="E20" s="13"/>
      <c r="F20" s="13"/>
      <c r="G20" s="1">
        <f t="shared" si="0"/>
        <v>-23</v>
      </c>
      <c r="H20" s="12">
        <f t="shared" si="1"/>
        <v>-11503.68</v>
      </c>
    </row>
    <row r="21" spans="1:8" ht="15">
      <c r="A21" s="19" t="s">
        <v>124</v>
      </c>
      <c r="B21" s="12">
        <v>1320</v>
      </c>
      <c r="C21" s="13">
        <v>44702</v>
      </c>
      <c r="D21" s="13">
        <v>44690</v>
      </c>
      <c r="E21" s="13"/>
      <c r="F21" s="13"/>
      <c r="G21" s="1">
        <f t="shared" si="0"/>
        <v>-12</v>
      </c>
      <c r="H21" s="12">
        <f t="shared" si="1"/>
        <v>-15840</v>
      </c>
    </row>
    <row r="22" spans="1:8" ht="15">
      <c r="A22" s="19" t="s">
        <v>125</v>
      </c>
      <c r="B22" s="12">
        <v>800</v>
      </c>
      <c r="C22" s="13">
        <v>44713</v>
      </c>
      <c r="D22" s="13">
        <v>44690</v>
      </c>
      <c r="E22" s="13"/>
      <c r="F22" s="13"/>
      <c r="G22" s="1">
        <f t="shared" si="0"/>
        <v>-23</v>
      </c>
      <c r="H22" s="12">
        <f t="shared" si="1"/>
        <v>-18400</v>
      </c>
    </row>
    <row r="23" spans="1:8" ht="15">
      <c r="A23" s="19" t="s">
        <v>126</v>
      </c>
      <c r="B23" s="12">
        <v>110</v>
      </c>
      <c r="C23" s="13">
        <v>44713</v>
      </c>
      <c r="D23" s="13">
        <v>44690</v>
      </c>
      <c r="E23" s="13"/>
      <c r="F23" s="13"/>
      <c r="G23" s="1">
        <f t="shared" si="0"/>
        <v>-23</v>
      </c>
      <c r="H23" s="12">
        <f t="shared" si="1"/>
        <v>-2530</v>
      </c>
    </row>
    <row r="24" spans="1:8" ht="15">
      <c r="A24" s="19" t="s">
        <v>126</v>
      </c>
      <c r="B24" s="12">
        <v>200</v>
      </c>
      <c r="C24" s="13">
        <v>44713</v>
      </c>
      <c r="D24" s="13">
        <v>44690</v>
      </c>
      <c r="E24" s="13"/>
      <c r="F24" s="13"/>
      <c r="G24" s="1">
        <f t="shared" si="0"/>
        <v>-23</v>
      </c>
      <c r="H24" s="12">
        <f t="shared" si="1"/>
        <v>-4600</v>
      </c>
    </row>
    <row r="25" spans="1:8" ht="15">
      <c r="A25" s="19" t="s">
        <v>126</v>
      </c>
      <c r="B25" s="12">
        <v>242</v>
      </c>
      <c r="C25" s="13">
        <v>44713</v>
      </c>
      <c r="D25" s="13">
        <v>44690</v>
      </c>
      <c r="E25" s="13"/>
      <c r="F25" s="13"/>
      <c r="G25" s="1">
        <f t="shared" si="0"/>
        <v>-23</v>
      </c>
      <c r="H25" s="12">
        <f t="shared" si="1"/>
        <v>-5566</v>
      </c>
    </row>
    <row r="26" spans="1:8" ht="15">
      <c r="A26" s="19" t="s">
        <v>127</v>
      </c>
      <c r="B26" s="12">
        <v>19.79</v>
      </c>
      <c r="C26" s="13">
        <v>44716</v>
      </c>
      <c r="D26" s="13">
        <v>44690</v>
      </c>
      <c r="E26" s="13"/>
      <c r="F26" s="13"/>
      <c r="G26" s="1">
        <f t="shared" si="0"/>
        <v>-26</v>
      </c>
      <c r="H26" s="12">
        <f t="shared" si="1"/>
        <v>-514.54</v>
      </c>
    </row>
    <row r="27" spans="1:8" ht="15">
      <c r="A27" s="19" t="s">
        <v>128</v>
      </c>
      <c r="B27" s="12">
        <v>69</v>
      </c>
      <c r="C27" s="13">
        <v>44720</v>
      </c>
      <c r="D27" s="13">
        <v>44690</v>
      </c>
      <c r="E27" s="13"/>
      <c r="F27" s="13"/>
      <c r="G27" s="1">
        <f t="shared" si="0"/>
        <v>-30</v>
      </c>
      <c r="H27" s="12">
        <f t="shared" si="1"/>
        <v>-2070</v>
      </c>
    </row>
    <row r="28" spans="1:8" ht="15">
      <c r="A28" s="19" t="s">
        <v>128</v>
      </c>
      <c r="B28" s="12">
        <v>71</v>
      </c>
      <c r="C28" s="13">
        <v>44720</v>
      </c>
      <c r="D28" s="13">
        <v>44690</v>
      </c>
      <c r="E28" s="13"/>
      <c r="F28" s="13"/>
      <c r="G28" s="1">
        <f t="shared" si="0"/>
        <v>-30</v>
      </c>
      <c r="H28" s="12">
        <f t="shared" si="1"/>
        <v>-2130</v>
      </c>
    </row>
    <row r="29" spans="1:8" ht="15">
      <c r="A29" s="19" t="s">
        <v>129</v>
      </c>
      <c r="B29" s="12">
        <v>112.74</v>
      </c>
      <c r="C29" s="13">
        <v>44692</v>
      </c>
      <c r="D29" s="13">
        <v>44697</v>
      </c>
      <c r="E29" s="13"/>
      <c r="F29" s="13"/>
      <c r="G29" s="1">
        <f t="shared" si="0"/>
        <v>5</v>
      </c>
      <c r="H29" s="12">
        <f t="shared" si="1"/>
        <v>563.6999999999999</v>
      </c>
    </row>
    <row r="30" spans="1:8" ht="15">
      <c r="A30" s="19" t="s">
        <v>130</v>
      </c>
      <c r="B30" s="12">
        <v>5910.59</v>
      </c>
      <c r="C30" s="13">
        <v>44692</v>
      </c>
      <c r="D30" s="13">
        <v>44697</v>
      </c>
      <c r="E30" s="13"/>
      <c r="F30" s="13"/>
      <c r="G30" s="1">
        <f t="shared" si="0"/>
        <v>5</v>
      </c>
      <c r="H30" s="12">
        <f t="shared" si="1"/>
        <v>29552.95</v>
      </c>
    </row>
    <row r="31" spans="1:8" ht="15">
      <c r="A31" s="19" t="s">
        <v>131</v>
      </c>
      <c r="B31" s="12">
        <v>1155.5</v>
      </c>
      <c r="C31" s="13">
        <v>44694</v>
      </c>
      <c r="D31" s="13">
        <v>44697</v>
      </c>
      <c r="E31" s="13"/>
      <c r="F31" s="13"/>
      <c r="G31" s="1">
        <f t="shared" si="0"/>
        <v>3</v>
      </c>
      <c r="H31" s="12">
        <f t="shared" si="1"/>
        <v>3466.5</v>
      </c>
    </row>
    <row r="32" spans="1:8" ht="15">
      <c r="A32" s="19" t="s">
        <v>132</v>
      </c>
      <c r="B32" s="12">
        <v>170</v>
      </c>
      <c r="C32" s="13">
        <v>44700</v>
      </c>
      <c r="D32" s="13">
        <v>44697</v>
      </c>
      <c r="E32" s="13"/>
      <c r="F32" s="13"/>
      <c r="G32" s="1">
        <f t="shared" si="0"/>
        <v>-3</v>
      </c>
      <c r="H32" s="12">
        <f t="shared" si="1"/>
        <v>-510</v>
      </c>
    </row>
    <row r="33" spans="1:8" ht="15">
      <c r="A33" s="19" t="s">
        <v>133</v>
      </c>
      <c r="B33" s="12">
        <v>85.08</v>
      </c>
      <c r="C33" s="13">
        <v>44700</v>
      </c>
      <c r="D33" s="13">
        <v>44697</v>
      </c>
      <c r="E33" s="13"/>
      <c r="F33" s="13"/>
      <c r="G33" s="1">
        <f t="shared" si="0"/>
        <v>-3</v>
      </c>
      <c r="H33" s="12">
        <f t="shared" si="1"/>
        <v>-255.24</v>
      </c>
    </row>
    <row r="34" spans="1:8" ht="15">
      <c r="A34" s="19" t="s">
        <v>134</v>
      </c>
      <c r="B34" s="12">
        <v>768.6</v>
      </c>
      <c r="C34" s="13">
        <v>44700</v>
      </c>
      <c r="D34" s="13">
        <v>44697</v>
      </c>
      <c r="E34" s="13"/>
      <c r="F34" s="13"/>
      <c r="G34" s="1">
        <f t="shared" si="0"/>
        <v>-3</v>
      </c>
      <c r="H34" s="12">
        <f t="shared" si="1"/>
        <v>-2305.8</v>
      </c>
    </row>
    <row r="35" spans="1:8" ht="15">
      <c r="A35" s="19" t="s">
        <v>135</v>
      </c>
      <c r="B35" s="12">
        <v>592.74</v>
      </c>
      <c r="C35" s="13">
        <v>44702</v>
      </c>
      <c r="D35" s="13">
        <v>44697</v>
      </c>
      <c r="E35" s="13"/>
      <c r="F35" s="13"/>
      <c r="G35" s="1">
        <f t="shared" si="0"/>
        <v>-5</v>
      </c>
      <c r="H35" s="12">
        <f t="shared" si="1"/>
        <v>-2963.7</v>
      </c>
    </row>
    <row r="36" spans="1:8" ht="15">
      <c r="A36" s="19" t="s">
        <v>136</v>
      </c>
      <c r="B36" s="12">
        <v>922.82</v>
      </c>
      <c r="C36" s="13">
        <v>44707</v>
      </c>
      <c r="D36" s="13">
        <v>44697</v>
      </c>
      <c r="E36" s="13"/>
      <c r="F36" s="13"/>
      <c r="G36" s="1">
        <f t="shared" si="0"/>
        <v>-10</v>
      </c>
      <c r="H36" s="12">
        <f t="shared" si="1"/>
        <v>-9228.2</v>
      </c>
    </row>
    <row r="37" spans="1:8" ht="15">
      <c r="A37" s="19" t="s">
        <v>137</v>
      </c>
      <c r="B37" s="12">
        <v>103.2</v>
      </c>
      <c r="C37" s="13">
        <v>44708</v>
      </c>
      <c r="D37" s="13">
        <v>44697</v>
      </c>
      <c r="E37" s="13"/>
      <c r="F37" s="13"/>
      <c r="G37" s="1">
        <f t="shared" si="0"/>
        <v>-11</v>
      </c>
      <c r="H37" s="12">
        <f t="shared" si="1"/>
        <v>-1135.2</v>
      </c>
    </row>
    <row r="38" spans="1:8" ht="15">
      <c r="A38" s="19" t="s">
        <v>138</v>
      </c>
      <c r="B38" s="12">
        <v>152.64</v>
      </c>
      <c r="C38" s="13">
        <v>44708</v>
      </c>
      <c r="D38" s="13">
        <v>44697</v>
      </c>
      <c r="E38" s="13"/>
      <c r="F38" s="13"/>
      <c r="G38" s="1">
        <f t="shared" si="0"/>
        <v>-11</v>
      </c>
      <c r="H38" s="12">
        <f t="shared" si="1"/>
        <v>-1679.04</v>
      </c>
    </row>
    <row r="39" spans="1:8" ht="15">
      <c r="A39" s="19" t="s">
        <v>139</v>
      </c>
      <c r="B39" s="12">
        <v>250</v>
      </c>
      <c r="C39" s="13">
        <v>44713</v>
      </c>
      <c r="D39" s="13">
        <v>44697</v>
      </c>
      <c r="E39" s="13"/>
      <c r="F39" s="13"/>
      <c r="G39" s="1">
        <f t="shared" si="0"/>
        <v>-16</v>
      </c>
      <c r="H39" s="12">
        <f t="shared" si="1"/>
        <v>-4000</v>
      </c>
    </row>
    <row r="40" spans="1:8" ht="15">
      <c r="A40" s="19" t="s">
        <v>140</v>
      </c>
      <c r="B40" s="12">
        <v>756.7</v>
      </c>
      <c r="C40" s="13">
        <v>44720</v>
      </c>
      <c r="D40" s="13">
        <v>44698</v>
      </c>
      <c r="E40" s="13"/>
      <c r="F40" s="13"/>
      <c r="G40" s="1">
        <f t="shared" si="0"/>
        <v>-22</v>
      </c>
      <c r="H40" s="12">
        <f t="shared" si="1"/>
        <v>-16647.4</v>
      </c>
    </row>
    <row r="41" spans="1:8" ht="15">
      <c r="A41" s="19" t="s">
        <v>141</v>
      </c>
      <c r="B41" s="12">
        <v>1300</v>
      </c>
      <c r="C41" s="13">
        <v>44713</v>
      </c>
      <c r="D41" s="13">
        <v>44701</v>
      </c>
      <c r="E41" s="13"/>
      <c r="F41" s="13"/>
      <c r="G41" s="1">
        <f t="shared" si="0"/>
        <v>-12</v>
      </c>
      <c r="H41" s="12">
        <f t="shared" si="1"/>
        <v>-15600</v>
      </c>
    </row>
    <row r="42" spans="1:8" ht="15">
      <c r="A42" s="19" t="s">
        <v>142</v>
      </c>
      <c r="B42" s="12">
        <v>2540</v>
      </c>
      <c r="C42" s="13">
        <v>44713</v>
      </c>
      <c r="D42" s="13">
        <v>44701</v>
      </c>
      <c r="E42" s="13"/>
      <c r="F42" s="13"/>
      <c r="G42" s="1">
        <f t="shared" si="0"/>
        <v>-12</v>
      </c>
      <c r="H42" s="12">
        <f t="shared" si="1"/>
        <v>-30480</v>
      </c>
    </row>
    <row r="43" spans="1:8" ht="15">
      <c r="A43" s="19" t="s">
        <v>143</v>
      </c>
      <c r="B43" s="12">
        <v>951</v>
      </c>
      <c r="C43" s="13">
        <v>44713</v>
      </c>
      <c r="D43" s="13">
        <v>44701</v>
      </c>
      <c r="E43" s="13"/>
      <c r="F43" s="13"/>
      <c r="G43" s="1">
        <f t="shared" si="0"/>
        <v>-12</v>
      </c>
      <c r="H43" s="12">
        <f t="shared" si="1"/>
        <v>-11412</v>
      </c>
    </row>
    <row r="44" spans="1:8" ht="15">
      <c r="A44" s="19" t="s">
        <v>144</v>
      </c>
      <c r="B44" s="12">
        <v>128.6</v>
      </c>
      <c r="C44" s="13">
        <v>44713</v>
      </c>
      <c r="D44" s="13">
        <v>44701</v>
      </c>
      <c r="E44" s="13"/>
      <c r="F44" s="13"/>
      <c r="G44" s="1">
        <f t="shared" si="0"/>
        <v>-12</v>
      </c>
      <c r="H44" s="12">
        <f t="shared" si="1"/>
        <v>-1543.1999999999998</v>
      </c>
    </row>
    <row r="45" spans="1:8" ht="15">
      <c r="A45" s="19" t="s">
        <v>145</v>
      </c>
      <c r="B45" s="12">
        <v>3680</v>
      </c>
      <c r="C45" s="13">
        <v>44715</v>
      </c>
      <c r="D45" s="13">
        <v>44701</v>
      </c>
      <c r="E45" s="13"/>
      <c r="F45" s="13"/>
      <c r="G45" s="1">
        <f t="shared" si="0"/>
        <v>-14</v>
      </c>
      <c r="H45" s="12">
        <f t="shared" si="1"/>
        <v>-51520</v>
      </c>
    </row>
    <row r="46" spans="1:8" ht="15">
      <c r="A46" s="19" t="s">
        <v>145</v>
      </c>
      <c r="B46" s="12">
        <v>65</v>
      </c>
      <c r="C46" s="13">
        <v>44715</v>
      </c>
      <c r="D46" s="13">
        <v>44701</v>
      </c>
      <c r="E46" s="13"/>
      <c r="F46" s="13"/>
      <c r="G46" s="1">
        <f t="shared" si="0"/>
        <v>-14</v>
      </c>
      <c r="H46" s="12">
        <f t="shared" si="1"/>
        <v>-910</v>
      </c>
    </row>
    <row r="47" spans="1:8" ht="15">
      <c r="A47" s="19" t="s">
        <v>146</v>
      </c>
      <c r="B47" s="12">
        <v>1700.58</v>
      </c>
      <c r="C47" s="13">
        <v>44715</v>
      </c>
      <c r="D47" s="13">
        <v>44701</v>
      </c>
      <c r="E47" s="13"/>
      <c r="F47" s="13"/>
      <c r="G47" s="1">
        <f t="shared" si="0"/>
        <v>-14</v>
      </c>
      <c r="H47" s="12">
        <f t="shared" si="1"/>
        <v>-23808.12</v>
      </c>
    </row>
    <row r="48" spans="1:8" ht="15">
      <c r="A48" s="19" t="s">
        <v>147</v>
      </c>
      <c r="B48" s="12">
        <v>200</v>
      </c>
      <c r="C48" s="13">
        <v>44720</v>
      </c>
      <c r="D48" s="13">
        <v>44711</v>
      </c>
      <c r="E48" s="13"/>
      <c r="F48" s="13"/>
      <c r="G48" s="1">
        <f t="shared" si="0"/>
        <v>-9</v>
      </c>
      <c r="H48" s="12">
        <f t="shared" si="1"/>
        <v>-1800</v>
      </c>
    </row>
    <row r="49" spans="1:8" ht="15">
      <c r="A49" s="19" t="s">
        <v>148</v>
      </c>
      <c r="B49" s="12">
        <v>1258.18</v>
      </c>
      <c r="C49" s="13">
        <v>44721</v>
      </c>
      <c r="D49" s="13">
        <v>44711</v>
      </c>
      <c r="E49" s="13"/>
      <c r="F49" s="13"/>
      <c r="G49" s="1">
        <f t="shared" si="0"/>
        <v>-10</v>
      </c>
      <c r="H49" s="12">
        <f t="shared" si="1"/>
        <v>-12581.800000000001</v>
      </c>
    </row>
    <row r="50" spans="1:8" ht="15">
      <c r="A50" s="19" t="s">
        <v>149</v>
      </c>
      <c r="B50" s="12">
        <v>80</v>
      </c>
      <c r="C50" s="13">
        <v>44721</v>
      </c>
      <c r="D50" s="13">
        <v>44711</v>
      </c>
      <c r="E50" s="13"/>
      <c r="F50" s="13"/>
      <c r="G50" s="1">
        <f t="shared" si="0"/>
        <v>-10</v>
      </c>
      <c r="H50" s="12">
        <f t="shared" si="1"/>
        <v>-800</v>
      </c>
    </row>
    <row r="51" spans="1:8" ht="15">
      <c r="A51" s="19" t="s">
        <v>150</v>
      </c>
      <c r="B51" s="12">
        <v>1598</v>
      </c>
      <c r="C51" s="13">
        <v>44722</v>
      </c>
      <c r="D51" s="13">
        <v>44711</v>
      </c>
      <c r="E51" s="13"/>
      <c r="F51" s="13"/>
      <c r="G51" s="1">
        <f t="shared" si="0"/>
        <v>-11</v>
      </c>
      <c r="H51" s="12">
        <f t="shared" si="1"/>
        <v>-17578</v>
      </c>
    </row>
    <row r="52" spans="1:8" ht="15">
      <c r="A52" s="19" t="s">
        <v>151</v>
      </c>
      <c r="B52" s="12">
        <v>24</v>
      </c>
      <c r="C52" s="13">
        <v>44723</v>
      </c>
      <c r="D52" s="13">
        <v>44711</v>
      </c>
      <c r="E52" s="13"/>
      <c r="F52" s="13"/>
      <c r="G52" s="1">
        <f t="shared" si="0"/>
        <v>-12</v>
      </c>
      <c r="H52" s="12">
        <f t="shared" si="1"/>
        <v>-288</v>
      </c>
    </row>
    <row r="53" spans="1:8" ht="15">
      <c r="A53" s="19" t="s">
        <v>152</v>
      </c>
      <c r="B53" s="12">
        <v>27.21</v>
      </c>
      <c r="C53" s="13">
        <v>44722</v>
      </c>
      <c r="D53" s="13">
        <v>44711</v>
      </c>
      <c r="E53" s="13"/>
      <c r="F53" s="13"/>
      <c r="G53" s="1">
        <f t="shared" si="0"/>
        <v>-11</v>
      </c>
      <c r="H53" s="12">
        <f t="shared" si="1"/>
        <v>-299.31</v>
      </c>
    </row>
    <row r="54" spans="1:8" ht="15">
      <c r="A54" s="19" t="s">
        <v>153</v>
      </c>
      <c r="B54" s="12">
        <v>107.69</v>
      </c>
      <c r="C54" s="13">
        <v>44736</v>
      </c>
      <c r="D54" s="13">
        <v>44711</v>
      </c>
      <c r="E54" s="13"/>
      <c r="F54" s="13"/>
      <c r="G54" s="1">
        <f t="shared" si="0"/>
        <v>-25</v>
      </c>
      <c r="H54" s="12">
        <f t="shared" si="1"/>
        <v>-2692.25</v>
      </c>
    </row>
    <row r="55" spans="1:8" ht="15">
      <c r="A55" s="19" t="s">
        <v>154</v>
      </c>
      <c r="B55" s="12">
        <v>2.28</v>
      </c>
      <c r="C55" s="13">
        <v>44736</v>
      </c>
      <c r="D55" s="13">
        <v>44711</v>
      </c>
      <c r="E55" s="13"/>
      <c r="F55" s="13"/>
      <c r="G55" s="1">
        <f t="shared" si="0"/>
        <v>-25</v>
      </c>
      <c r="H55" s="12">
        <f t="shared" si="1"/>
        <v>-56.99999999999999</v>
      </c>
    </row>
    <row r="56" spans="1:8" ht="15">
      <c r="A56" s="19" t="s">
        <v>155</v>
      </c>
      <c r="B56" s="12">
        <v>106.12</v>
      </c>
      <c r="C56" s="13">
        <v>44736</v>
      </c>
      <c r="D56" s="13">
        <v>44711</v>
      </c>
      <c r="E56" s="13"/>
      <c r="F56" s="13"/>
      <c r="G56" s="1">
        <f t="shared" si="0"/>
        <v>-25</v>
      </c>
      <c r="H56" s="12">
        <f t="shared" si="1"/>
        <v>-2653</v>
      </c>
    </row>
    <row r="57" spans="1:8" ht="15">
      <c r="A57" s="19" t="s">
        <v>156</v>
      </c>
      <c r="B57" s="12">
        <v>60</v>
      </c>
      <c r="C57" s="13">
        <v>44721</v>
      </c>
      <c r="D57" s="13">
        <v>44713</v>
      </c>
      <c r="E57" s="13"/>
      <c r="F57" s="13"/>
      <c r="G57" s="1">
        <f t="shared" si="0"/>
        <v>-8</v>
      </c>
      <c r="H57" s="12">
        <f t="shared" si="1"/>
        <v>-480</v>
      </c>
    </row>
    <row r="58" spans="1:8" ht="15">
      <c r="A58" s="19" t="s">
        <v>156</v>
      </c>
      <c r="B58" s="12">
        <v>60</v>
      </c>
      <c r="C58" s="13">
        <v>44721</v>
      </c>
      <c r="D58" s="13">
        <v>44713</v>
      </c>
      <c r="E58" s="13"/>
      <c r="F58" s="13"/>
      <c r="G58" s="1">
        <f t="shared" si="0"/>
        <v>-8</v>
      </c>
      <c r="H58" s="12">
        <f t="shared" si="1"/>
        <v>-480</v>
      </c>
    </row>
    <row r="59" spans="1:8" ht="15">
      <c r="A59" s="19" t="s">
        <v>157</v>
      </c>
      <c r="B59" s="12">
        <v>1351.25</v>
      </c>
      <c r="C59" s="13">
        <v>44734</v>
      </c>
      <c r="D59" s="13">
        <v>44719</v>
      </c>
      <c r="E59" s="13"/>
      <c r="F59" s="13"/>
      <c r="G59" s="1">
        <f t="shared" si="0"/>
        <v>-15</v>
      </c>
      <c r="H59" s="12">
        <f t="shared" si="1"/>
        <v>-20268.75</v>
      </c>
    </row>
    <row r="60" spans="1:8" ht="15">
      <c r="A60" s="19" t="s">
        <v>158</v>
      </c>
      <c r="B60" s="12">
        <v>84.31</v>
      </c>
      <c r="C60" s="13">
        <v>44716</v>
      </c>
      <c r="D60" s="13">
        <v>44721</v>
      </c>
      <c r="E60" s="13"/>
      <c r="F60" s="13"/>
      <c r="G60" s="1">
        <f t="shared" si="0"/>
        <v>5</v>
      </c>
      <c r="H60" s="12">
        <f t="shared" si="1"/>
        <v>421.55</v>
      </c>
    </row>
    <row r="61" spans="1:8" ht="15">
      <c r="A61" s="19" t="s">
        <v>159</v>
      </c>
      <c r="B61" s="12">
        <v>43.43</v>
      </c>
      <c r="C61" s="13">
        <v>44738</v>
      </c>
      <c r="D61" s="13">
        <v>44721</v>
      </c>
      <c r="E61" s="13"/>
      <c r="F61" s="13"/>
      <c r="G61" s="1">
        <f t="shared" si="0"/>
        <v>-17</v>
      </c>
      <c r="H61" s="12">
        <f t="shared" si="1"/>
        <v>-738.31</v>
      </c>
    </row>
    <row r="62" spans="1:8" ht="15">
      <c r="A62" s="19" t="s">
        <v>160</v>
      </c>
      <c r="B62" s="12">
        <v>250</v>
      </c>
      <c r="C62" s="13">
        <v>44743</v>
      </c>
      <c r="D62" s="13">
        <v>44721</v>
      </c>
      <c r="E62" s="13"/>
      <c r="F62" s="13"/>
      <c r="G62" s="1">
        <f t="shared" si="0"/>
        <v>-22</v>
      </c>
      <c r="H62" s="12">
        <f t="shared" si="1"/>
        <v>-5500</v>
      </c>
    </row>
    <row r="63" spans="1:8" ht="15">
      <c r="A63" s="19" t="s">
        <v>161</v>
      </c>
      <c r="B63" s="12">
        <v>1290.96</v>
      </c>
      <c r="C63" s="13">
        <v>44743</v>
      </c>
      <c r="D63" s="13">
        <v>44721</v>
      </c>
      <c r="E63" s="13"/>
      <c r="F63" s="13"/>
      <c r="G63" s="1">
        <f t="shared" si="0"/>
        <v>-22</v>
      </c>
      <c r="H63" s="12">
        <f t="shared" si="1"/>
        <v>-28401.120000000003</v>
      </c>
    </row>
    <row r="64" spans="1:8" ht="15">
      <c r="A64" s="19" t="s">
        <v>162</v>
      </c>
      <c r="B64" s="12">
        <v>156.45</v>
      </c>
      <c r="C64" s="13">
        <v>44737</v>
      </c>
      <c r="D64" s="13">
        <v>44721</v>
      </c>
      <c r="E64" s="13"/>
      <c r="F64" s="13"/>
      <c r="G64" s="1">
        <f t="shared" si="0"/>
        <v>-16</v>
      </c>
      <c r="H64" s="12">
        <f t="shared" si="1"/>
        <v>-2503.2</v>
      </c>
    </row>
    <row r="65" spans="1:8" ht="15">
      <c r="A65" s="19" t="s">
        <v>163</v>
      </c>
      <c r="B65" s="12">
        <v>186.2</v>
      </c>
      <c r="C65" s="13">
        <v>44737</v>
      </c>
      <c r="D65" s="13">
        <v>44721</v>
      </c>
      <c r="E65" s="13"/>
      <c r="F65" s="13"/>
      <c r="G65" s="1">
        <f t="shared" si="0"/>
        <v>-16</v>
      </c>
      <c r="H65" s="12">
        <f t="shared" si="1"/>
        <v>-2979.2</v>
      </c>
    </row>
    <row r="66" spans="1:8" ht="15">
      <c r="A66" s="19" t="s">
        <v>164</v>
      </c>
      <c r="B66" s="12">
        <v>21.28</v>
      </c>
      <c r="C66" s="13">
        <v>44742</v>
      </c>
      <c r="D66" s="13">
        <v>44727</v>
      </c>
      <c r="E66" s="13"/>
      <c r="F66" s="13"/>
      <c r="G66" s="1">
        <f t="shared" si="0"/>
        <v>-15</v>
      </c>
      <c r="H66" s="12">
        <f t="shared" si="1"/>
        <v>-319.20000000000005</v>
      </c>
    </row>
    <row r="67" spans="1:8" ht="15">
      <c r="A67" s="19" t="s">
        <v>165</v>
      </c>
      <c r="B67" s="12">
        <v>207.3</v>
      </c>
      <c r="C67" s="13">
        <v>44743</v>
      </c>
      <c r="D67" s="13">
        <v>44727</v>
      </c>
      <c r="E67" s="13"/>
      <c r="F67" s="13"/>
      <c r="G67" s="1">
        <f t="shared" si="0"/>
        <v>-16</v>
      </c>
      <c r="H67" s="12">
        <f t="shared" si="1"/>
        <v>-3316.8</v>
      </c>
    </row>
    <row r="68" spans="1:8" ht="15">
      <c r="A68" s="19" t="s">
        <v>166</v>
      </c>
      <c r="B68" s="12">
        <v>3659</v>
      </c>
      <c r="C68" s="13">
        <v>44748</v>
      </c>
      <c r="D68" s="13">
        <v>44727</v>
      </c>
      <c r="E68" s="13"/>
      <c r="F68" s="13"/>
      <c r="G68" s="1">
        <f t="shared" si="0"/>
        <v>-21</v>
      </c>
      <c r="H68" s="12">
        <f t="shared" si="1"/>
        <v>-76839</v>
      </c>
    </row>
    <row r="69" spans="1:8" ht="15">
      <c r="A69" s="19" t="s">
        <v>167</v>
      </c>
      <c r="B69" s="12">
        <v>145.5</v>
      </c>
      <c r="C69" s="13">
        <v>44748</v>
      </c>
      <c r="D69" s="13">
        <v>44727</v>
      </c>
      <c r="E69" s="13"/>
      <c r="F69" s="13"/>
      <c r="G69" s="1">
        <f aca="true" t="shared" si="2" ref="G69:G132">D69-C69-(F69-E69)</f>
        <v>-21</v>
      </c>
      <c r="H69" s="12">
        <f aca="true" t="shared" si="3" ref="H69:H132">B69*G69</f>
        <v>-3055.5</v>
      </c>
    </row>
    <row r="70" spans="1:8" ht="15">
      <c r="A70" s="19" t="s">
        <v>168</v>
      </c>
      <c r="B70" s="12">
        <v>1249</v>
      </c>
      <c r="C70" s="13">
        <v>44748</v>
      </c>
      <c r="D70" s="13">
        <v>44727</v>
      </c>
      <c r="E70" s="13"/>
      <c r="F70" s="13"/>
      <c r="G70" s="1">
        <f t="shared" si="2"/>
        <v>-21</v>
      </c>
      <c r="H70" s="12">
        <f t="shared" si="3"/>
        <v>-26229</v>
      </c>
    </row>
    <row r="71" spans="1:8" ht="15">
      <c r="A71" s="19" t="s">
        <v>169</v>
      </c>
      <c r="B71" s="12">
        <v>1314.74</v>
      </c>
      <c r="C71" s="13">
        <v>44750</v>
      </c>
      <c r="D71" s="13">
        <v>44727</v>
      </c>
      <c r="E71" s="13"/>
      <c r="F71" s="13"/>
      <c r="G71" s="1">
        <f t="shared" si="2"/>
        <v>-23</v>
      </c>
      <c r="H71" s="12">
        <f t="shared" si="3"/>
        <v>-30239.02</v>
      </c>
    </row>
    <row r="72" spans="1:8" ht="15">
      <c r="A72" s="19" t="s">
        <v>170</v>
      </c>
      <c r="B72" s="12">
        <v>75.6</v>
      </c>
      <c r="C72" s="13">
        <v>44755</v>
      </c>
      <c r="D72" s="13">
        <v>44727</v>
      </c>
      <c r="E72" s="13"/>
      <c r="F72" s="13"/>
      <c r="G72" s="1">
        <f t="shared" si="2"/>
        <v>-28</v>
      </c>
      <c r="H72" s="12">
        <f t="shared" si="3"/>
        <v>-2116.7999999999997</v>
      </c>
    </row>
    <row r="73" spans="1:8" ht="15">
      <c r="A73" s="19" t="s">
        <v>171</v>
      </c>
      <c r="B73" s="12">
        <v>2616</v>
      </c>
      <c r="C73" s="13">
        <v>44755</v>
      </c>
      <c r="D73" s="13">
        <v>44729</v>
      </c>
      <c r="E73" s="13"/>
      <c r="F73" s="13"/>
      <c r="G73" s="1">
        <f t="shared" si="2"/>
        <v>-26</v>
      </c>
      <c r="H73" s="12">
        <f t="shared" si="3"/>
        <v>-68016</v>
      </c>
    </row>
    <row r="74" spans="1:8" ht="15">
      <c r="A74" s="19" t="s">
        <v>172</v>
      </c>
      <c r="B74" s="12">
        <v>897.66</v>
      </c>
      <c r="C74" s="13">
        <v>44759</v>
      </c>
      <c r="D74" s="13">
        <v>44729</v>
      </c>
      <c r="E74" s="13"/>
      <c r="F74" s="13"/>
      <c r="G74" s="1">
        <f t="shared" si="2"/>
        <v>-30</v>
      </c>
      <c r="H74" s="12">
        <f t="shared" si="3"/>
        <v>-26929.8</v>
      </c>
    </row>
    <row r="75" spans="1:8" ht="15">
      <c r="A75" s="19" t="s">
        <v>172</v>
      </c>
      <c r="B75" s="12">
        <v>1216.04</v>
      </c>
      <c r="C75" s="13">
        <v>44759</v>
      </c>
      <c r="D75" s="13">
        <v>44729</v>
      </c>
      <c r="E75" s="13"/>
      <c r="F75" s="13"/>
      <c r="G75" s="1">
        <f t="shared" si="2"/>
        <v>-30</v>
      </c>
      <c r="H75" s="12">
        <f t="shared" si="3"/>
        <v>-36481.2</v>
      </c>
    </row>
    <row r="76" spans="1:8" ht="15">
      <c r="A76" s="19" t="s">
        <v>172</v>
      </c>
      <c r="B76" s="12">
        <v>223.64</v>
      </c>
      <c r="C76" s="13">
        <v>44759</v>
      </c>
      <c r="D76" s="13">
        <v>44729</v>
      </c>
      <c r="E76" s="13"/>
      <c r="F76" s="13"/>
      <c r="G76" s="1">
        <f t="shared" si="2"/>
        <v>-30</v>
      </c>
      <c r="H76" s="12">
        <f t="shared" si="3"/>
        <v>-6709.2</v>
      </c>
    </row>
    <row r="77" spans="1:8" ht="15">
      <c r="A77" s="19" t="s">
        <v>173</v>
      </c>
      <c r="B77" s="12">
        <v>417.85</v>
      </c>
      <c r="C77" s="13">
        <v>44756</v>
      </c>
      <c r="D77" s="13">
        <v>44729</v>
      </c>
      <c r="E77" s="13"/>
      <c r="F77" s="13"/>
      <c r="G77" s="1">
        <f t="shared" si="2"/>
        <v>-27</v>
      </c>
      <c r="H77" s="12">
        <f t="shared" si="3"/>
        <v>-11281.95</v>
      </c>
    </row>
    <row r="78" spans="1:8" ht="15">
      <c r="A78" s="19" t="s">
        <v>174</v>
      </c>
      <c r="B78" s="12">
        <v>633.25</v>
      </c>
      <c r="C78" s="13">
        <v>44762</v>
      </c>
      <c r="D78" s="13">
        <v>44732</v>
      </c>
      <c r="E78" s="13"/>
      <c r="F78" s="13"/>
      <c r="G78" s="1">
        <f t="shared" si="2"/>
        <v>-30</v>
      </c>
      <c r="H78" s="12">
        <f t="shared" si="3"/>
        <v>-18997.5</v>
      </c>
    </row>
    <row r="79" spans="1:8" ht="15">
      <c r="A79" s="19" t="s">
        <v>175</v>
      </c>
      <c r="B79" s="12">
        <v>3200</v>
      </c>
      <c r="C79" s="13">
        <v>44762</v>
      </c>
      <c r="D79" s="13">
        <v>44733</v>
      </c>
      <c r="E79" s="13"/>
      <c r="F79" s="13"/>
      <c r="G79" s="1">
        <f t="shared" si="2"/>
        <v>-29</v>
      </c>
      <c r="H79" s="12">
        <f t="shared" si="3"/>
        <v>-92800</v>
      </c>
    </row>
    <row r="80" spans="1:8" ht="15">
      <c r="A80" s="19" t="s">
        <v>176</v>
      </c>
      <c r="B80" s="12">
        <v>87.47</v>
      </c>
      <c r="C80" s="13">
        <v>44748</v>
      </c>
      <c r="D80" s="13">
        <v>44733</v>
      </c>
      <c r="E80" s="13"/>
      <c r="F80" s="13"/>
      <c r="G80" s="1">
        <f t="shared" si="2"/>
        <v>-15</v>
      </c>
      <c r="H80" s="12">
        <f t="shared" si="3"/>
        <v>-1312.05</v>
      </c>
    </row>
    <row r="81" spans="1:8" ht="15">
      <c r="A81" s="19" t="s">
        <v>177</v>
      </c>
      <c r="B81" s="12">
        <v>174.95</v>
      </c>
      <c r="C81" s="13">
        <v>44748</v>
      </c>
      <c r="D81" s="13">
        <v>44733</v>
      </c>
      <c r="E81" s="13"/>
      <c r="F81" s="13"/>
      <c r="G81" s="1">
        <f t="shared" si="2"/>
        <v>-15</v>
      </c>
      <c r="H81" s="12">
        <f t="shared" si="3"/>
        <v>-2624.25</v>
      </c>
    </row>
    <row r="82" spans="1:8" ht="15">
      <c r="A82" s="19" t="s">
        <v>178</v>
      </c>
      <c r="B82" s="12">
        <v>114.28</v>
      </c>
      <c r="C82" s="13">
        <v>44743</v>
      </c>
      <c r="D82" s="13">
        <v>44741</v>
      </c>
      <c r="E82" s="13"/>
      <c r="F82" s="13"/>
      <c r="G82" s="1">
        <f t="shared" si="2"/>
        <v>-2</v>
      </c>
      <c r="H82" s="12">
        <f t="shared" si="3"/>
        <v>-228.56</v>
      </c>
    </row>
    <row r="83" spans="1:8" ht="15">
      <c r="A83" s="19" t="s">
        <v>179</v>
      </c>
      <c r="B83" s="12">
        <v>1788</v>
      </c>
      <c r="C83" s="13">
        <v>44769</v>
      </c>
      <c r="D83" s="13">
        <v>44741</v>
      </c>
      <c r="E83" s="13"/>
      <c r="F83" s="13"/>
      <c r="G83" s="1">
        <f t="shared" si="2"/>
        <v>-28</v>
      </c>
      <c r="H83" s="12">
        <f t="shared" si="3"/>
        <v>-50064</v>
      </c>
    </row>
    <row r="84" spans="1:8" ht="15">
      <c r="A84" s="19" t="s">
        <v>180</v>
      </c>
      <c r="B84" s="12">
        <v>260</v>
      </c>
      <c r="C84" s="13">
        <v>44770</v>
      </c>
      <c r="D84" s="13">
        <v>44741</v>
      </c>
      <c r="E84" s="13"/>
      <c r="F84" s="13"/>
      <c r="G84" s="1">
        <f t="shared" si="2"/>
        <v>-29</v>
      </c>
      <c r="H84" s="12">
        <f t="shared" si="3"/>
        <v>-7540</v>
      </c>
    </row>
    <row r="85" spans="1:8" ht="15">
      <c r="A85" s="19" t="s">
        <v>181</v>
      </c>
      <c r="B85" s="12">
        <v>5032.8</v>
      </c>
      <c r="C85" s="13">
        <v>44756</v>
      </c>
      <c r="D85" s="13">
        <v>44742</v>
      </c>
      <c r="E85" s="13"/>
      <c r="F85" s="13"/>
      <c r="G85" s="1">
        <f t="shared" si="2"/>
        <v>-14</v>
      </c>
      <c r="H85" s="12">
        <f t="shared" si="3"/>
        <v>-70459.2</v>
      </c>
    </row>
    <row r="86" spans="1:8" ht="15">
      <c r="A86" s="19" t="s">
        <v>182</v>
      </c>
      <c r="B86" s="12">
        <v>2400</v>
      </c>
      <c r="C86" s="13">
        <v>44771</v>
      </c>
      <c r="D86" s="13">
        <v>44742</v>
      </c>
      <c r="E86" s="13"/>
      <c r="F86" s="13"/>
      <c r="G86" s="1">
        <f t="shared" si="2"/>
        <v>-29</v>
      </c>
      <c r="H86" s="12">
        <f t="shared" si="3"/>
        <v>-69600</v>
      </c>
    </row>
    <row r="87" spans="1:8" ht="15">
      <c r="A87" s="19" t="s">
        <v>183</v>
      </c>
      <c r="B87" s="12">
        <v>750</v>
      </c>
      <c r="C87" s="13">
        <v>44771</v>
      </c>
      <c r="D87" s="13">
        <v>44742</v>
      </c>
      <c r="E87" s="13"/>
      <c r="F87" s="13"/>
      <c r="G87" s="1">
        <f t="shared" si="2"/>
        <v>-29</v>
      </c>
      <c r="H87" s="12">
        <f t="shared" si="3"/>
        <v>-21750</v>
      </c>
    </row>
    <row r="88" spans="1:8" ht="15">
      <c r="A88" s="19" t="s">
        <v>184</v>
      </c>
      <c r="B88" s="12">
        <v>440</v>
      </c>
      <c r="C88" s="13">
        <v>44772</v>
      </c>
      <c r="D88" s="13">
        <v>44742</v>
      </c>
      <c r="E88" s="13"/>
      <c r="F88" s="13"/>
      <c r="G88" s="1">
        <f t="shared" si="2"/>
        <v>-30</v>
      </c>
      <c r="H88" s="12">
        <f t="shared" si="3"/>
        <v>-13200</v>
      </c>
    </row>
    <row r="89" spans="1:8" ht="15">
      <c r="A89" s="19" t="s">
        <v>185</v>
      </c>
      <c r="B89" s="12">
        <v>3879</v>
      </c>
      <c r="C89" s="13">
        <v>44772</v>
      </c>
      <c r="D89" s="13">
        <v>44742</v>
      </c>
      <c r="E89" s="13"/>
      <c r="F89" s="13"/>
      <c r="G89" s="1">
        <f t="shared" si="2"/>
        <v>-30</v>
      </c>
      <c r="H89" s="12">
        <f t="shared" si="3"/>
        <v>-116370</v>
      </c>
    </row>
    <row r="90" spans="1:8" ht="15">
      <c r="A90" s="19" t="s">
        <v>185</v>
      </c>
      <c r="B90" s="12">
        <v>190</v>
      </c>
      <c r="C90" s="13">
        <v>44772</v>
      </c>
      <c r="D90" s="13">
        <v>44742</v>
      </c>
      <c r="E90" s="13"/>
      <c r="F90" s="13"/>
      <c r="G90" s="1">
        <f t="shared" si="2"/>
        <v>-30</v>
      </c>
      <c r="H90" s="12">
        <f t="shared" si="3"/>
        <v>-5700</v>
      </c>
    </row>
    <row r="91" spans="1:8" ht="15">
      <c r="A91" s="19" t="s">
        <v>186</v>
      </c>
      <c r="B91" s="12">
        <v>8100</v>
      </c>
      <c r="C91" s="13">
        <v>44770</v>
      </c>
      <c r="D91" s="13">
        <v>44742</v>
      </c>
      <c r="E91" s="13"/>
      <c r="F91" s="13"/>
      <c r="G91" s="1">
        <f t="shared" si="2"/>
        <v>-28</v>
      </c>
      <c r="H91" s="12">
        <f t="shared" si="3"/>
        <v>-226800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5">
      <c r="A261" s="19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5">
      <c r="A325" s="19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26066.38</v>
      </c>
      <c r="C1">
        <f>COUNTA(A4:A353)</f>
        <v>22</v>
      </c>
      <c r="G1" s="16">
        <f>IF(B1&lt;&gt;0,H1/B1,0)</f>
        <v>-13.00799497283474</v>
      </c>
      <c r="H1" s="15">
        <f>SUM(H4:H353)</f>
        <v>-339071.34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187</v>
      </c>
      <c r="B4" s="12">
        <v>13020</v>
      </c>
      <c r="C4" s="13">
        <v>44773</v>
      </c>
      <c r="D4" s="13">
        <v>44743</v>
      </c>
      <c r="E4" s="13"/>
      <c r="F4" s="13"/>
      <c r="G4" s="1">
        <f>D4-C4-(F4-E4)</f>
        <v>-30</v>
      </c>
      <c r="H4" s="12">
        <f>B4*G4</f>
        <v>-390600</v>
      </c>
    </row>
    <row r="5" spans="1:8" ht="15">
      <c r="A5" s="19" t="s">
        <v>188</v>
      </c>
      <c r="B5" s="12">
        <v>126.31</v>
      </c>
      <c r="C5" s="13">
        <v>44776</v>
      </c>
      <c r="D5" s="13">
        <v>44746</v>
      </c>
      <c r="E5" s="13"/>
      <c r="F5" s="13"/>
      <c r="G5" s="1">
        <f aca="true" t="shared" si="0" ref="G5:G68">D5-C5-(F5-E5)</f>
        <v>-30</v>
      </c>
      <c r="H5" s="12">
        <f aca="true" t="shared" si="1" ref="H5:H68">B5*G5</f>
        <v>-3789.3</v>
      </c>
    </row>
    <row r="6" spans="1:8" ht="15">
      <c r="A6" s="19" t="s">
        <v>189</v>
      </c>
      <c r="B6" s="12">
        <v>180</v>
      </c>
      <c r="C6" s="13">
        <v>44776</v>
      </c>
      <c r="D6" s="13">
        <v>44746</v>
      </c>
      <c r="E6" s="13"/>
      <c r="F6" s="13"/>
      <c r="G6" s="1">
        <f t="shared" si="0"/>
        <v>-30</v>
      </c>
      <c r="H6" s="12">
        <f t="shared" si="1"/>
        <v>-5400</v>
      </c>
    </row>
    <row r="7" spans="1:8" ht="15">
      <c r="A7" s="19" t="s">
        <v>190</v>
      </c>
      <c r="B7" s="12">
        <v>180</v>
      </c>
      <c r="C7" s="13">
        <v>44776</v>
      </c>
      <c r="D7" s="13">
        <v>44746</v>
      </c>
      <c r="E7" s="13"/>
      <c r="F7" s="13"/>
      <c r="G7" s="1">
        <f t="shared" si="0"/>
        <v>-30</v>
      </c>
      <c r="H7" s="12">
        <f t="shared" si="1"/>
        <v>-5400</v>
      </c>
    </row>
    <row r="8" spans="1:8" ht="15">
      <c r="A8" s="19" t="s">
        <v>191</v>
      </c>
      <c r="B8" s="12">
        <v>160.7</v>
      </c>
      <c r="C8" s="13">
        <v>44776</v>
      </c>
      <c r="D8" s="13">
        <v>44746</v>
      </c>
      <c r="E8" s="13"/>
      <c r="F8" s="13"/>
      <c r="G8" s="1">
        <f t="shared" si="0"/>
        <v>-30</v>
      </c>
      <c r="H8" s="12">
        <f t="shared" si="1"/>
        <v>-4821</v>
      </c>
    </row>
    <row r="9" spans="1:8" ht="15">
      <c r="A9" s="19" t="s">
        <v>192</v>
      </c>
      <c r="B9" s="12">
        <v>1699.6</v>
      </c>
      <c r="C9" s="13">
        <v>44776</v>
      </c>
      <c r="D9" s="13">
        <v>44746</v>
      </c>
      <c r="E9" s="13"/>
      <c r="F9" s="13"/>
      <c r="G9" s="1">
        <f t="shared" si="0"/>
        <v>-30</v>
      </c>
      <c r="H9" s="12">
        <f t="shared" si="1"/>
        <v>-50988</v>
      </c>
    </row>
    <row r="10" spans="1:8" ht="15">
      <c r="A10" s="19" t="s">
        <v>193</v>
      </c>
      <c r="B10" s="12">
        <v>87.47</v>
      </c>
      <c r="C10" s="13">
        <v>44776</v>
      </c>
      <c r="D10" s="13">
        <v>44746</v>
      </c>
      <c r="E10" s="13"/>
      <c r="F10" s="13"/>
      <c r="G10" s="1">
        <f t="shared" si="0"/>
        <v>-30</v>
      </c>
      <c r="H10" s="12">
        <f t="shared" si="1"/>
        <v>-2624.1</v>
      </c>
    </row>
    <row r="11" spans="1:8" ht="15">
      <c r="A11" s="19" t="s">
        <v>194</v>
      </c>
      <c r="B11" s="12">
        <v>1677</v>
      </c>
      <c r="C11" s="13">
        <v>44778</v>
      </c>
      <c r="D11" s="13">
        <v>44749</v>
      </c>
      <c r="E11" s="13"/>
      <c r="F11" s="13"/>
      <c r="G11" s="1">
        <f t="shared" si="0"/>
        <v>-29</v>
      </c>
      <c r="H11" s="12">
        <f t="shared" si="1"/>
        <v>-48633</v>
      </c>
    </row>
    <row r="12" spans="1:8" ht="15">
      <c r="A12" s="19" t="s">
        <v>195</v>
      </c>
      <c r="B12" s="12">
        <v>1677</v>
      </c>
      <c r="C12" s="13">
        <v>44629</v>
      </c>
      <c r="D12" s="13">
        <v>44749</v>
      </c>
      <c r="E12" s="13"/>
      <c r="F12" s="13"/>
      <c r="G12" s="1">
        <f t="shared" si="0"/>
        <v>120</v>
      </c>
      <c r="H12" s="12">
        <f t="shared" si="1"/>
        <v>201240</v>
      </c>
    </row>
    <row r="13" spans="1:8" ht="15">
      <c r="A13" s="19" t="s">
        <v>196</v>
      </c>
      <c r="B13" s="12">
        <v>650</v>
      </c>
      <c r="C13" s="13">
        <v>44778</v>
      </c>
      <c r="D13" s="13">
        <v>44749</v>
      </c>
      <c r="E13" s="13"/>
      <c r="F13" s="13"/>
      <c r="G13" s="1">
        <f t="shared" si="0"/>
        <v>-29</v>
      </c>
      <c r="H13" s="12">
        <f t="shared" si="1"/>
        <v>-18850</v>
      </c>
    </row>
    <row r="14" spans="1:8" ht="15">
      <c r="A14" s="19" t="s">
        <v>197</v>
      </c>
      <c r="B14" s="12">
        <v>47.6</v>
      </c>
      <c r="C14" s="13">
        <v>44790</v>
      </c>
      <c r="D14" s="13">
        <v>44761</v>
      </c>
      <c r="E14" s="13"/>
      <c r="F14" s="13"/>
      <c r="G14" s="1">
        <f t="shared" si="0"/>
        <v>-29</v>
      </c>
      <c r="H14" s="12">
        <f t="shared" si="1"/>
        <v>-1380.4</v>
      </c>
    </row>
    <row r="15" spans="1:8" ht="15">
      <c r="A15" s="19" t="s">
        <v>198</v>
      </c>
      <c r="B15" s="12">
        <v>810</v>
      </c>
      <c r="C15" s="13">
        <v>44790</v>
      </c>
      <c r="D15" s="13">
        <v>44768</v>
      </c>
      <c r="E15" s="13"/>
      <c r="F15" s="13"/>
      <c r="G15" s="1">
        <f t="shared" si="0"/>
        <v>-22</v>
      </c>
      <c r="H15" s="12">
        <f t="shared" si="1"/>
        <v>-17820</v>
      </c>
    </row>
    <row r="16" spans="1:8" ht="15">
      <c r="A16" s="19" t="s">
        <v>199</v>
      </c>
      <c r="B16" s="12">
        <v>74.78</v>
      </c>
      <c r="C16" s="13">
        <v>44791</v>
      </c>
      <c r="D16" s="13">
        <v>44768</v>
      </c>
      <c r="E16" s="13"/>
      <c r="F16" s="13"/>
      <c r="G16" s="1">
        <f t="shared" si="0"/>
        <v>-23</v>
      </c>
      <c r="H16" s="12">
        <f t="shared" si="1"/>
        <v>-1719.94</v>
      </c>
    </row>
    <row r="17" spans="1:8" ht="15">
      <c r="A17" s="19" t="s">
        <v>200</v>
      </c>
      <c r="B17" s="12">
        <v>1516.07</v>
      </c>
      <c r="C17" s="13">
        <v>44779</v>
      </c>
      <c r="D17" s="13">
        <v>44768</v>
      </c>
      <c r="E17" s="13"/>
      <c r="F17" s="13"/>
      <c r="G17" s="1">
        <f t="shared" si="0"/>
        <v>-11</v>
      </c>
      <c r="H17" s="12">
        <f t="shared" si="1"/>
        <v>-16676.77</v>
      </c>
    </row>
    <row r="18" spans="1:8" ht="15">
      <c r="A18" s="19" t="s">
        <v>200</v>
      </c>
      <c r="B18" s="12">
        <v>643.93</v>
      </c>
      <c r="C18" s="13">
        <v>44779</v>
      </c>
      <c r="D18" s="13">
        <v>44768</v>
      </c>
      <c r="E18" s="13"/>
      <c r="F18" s="13"/>
      <c r="G18" s="1">
        <f t="shared" si="0"/>
        <v>-11</v>
      </c>
      <c r="H18" s="12">
        <f t="shared" si="1"/>
        <v>-7083.23</v>
      </c>
    </row>
    <row r="19" spans="1:8" ht="15">
      <c r="A19" s="19" t="s">
        <v>200</v>
      </c>
      <c r="B19" s="12">
        <v>1500</v>
      </c>
      <c r="C19" s="13">
        <v>44779</v>
      </c>
      <c r="D19" s="13">
        <v>44768</v>
      </c>
      <c r="E19" s="13"/>
      <c r="F19" s="13"/>
      <c r="G19" s="1">
        <f t="shared" si="0"/>
        <v>-11</v>
      </c>
      <c r="H19" s="12">
        <f t="shared" si="1"/>
        <v>-16500</v>
      </c>
    </row>
    <row r="20" spans="1:8" ht="15">
      <c r="A20" s="19" t="s">
        <v>201</v>
      </c>
      <c r="B20" s="12">
        <v>186.2</v>
      </c>
      <c r="C20" s="13">
        <v>44799</v>
      </c>
      <c r="D20" s="13">
        <v>44769</v>
      </c>
      <c r="E20" s="13"/>
      <c r="F20" s="13"/>
      <c r="G20" s="1">
        <f t="shared" si="0"/>
        <v>-30</v>
      </c>
      <c r="H20" s="12">
        <f t="shared" si="1"/>
        <v>-5586</v>
      </c>
    </row>
    <row r="21" spans="1:8" ht="15">
      <c r="A21" s="19" t="s">
        <v>202</v>
      </c>
      <c r="B21" s="12">
        <v>142.48</v>
      </c>
      <c r="C21" s="13">
        <v>44799</v>
      </c>
      <c r="D21" s="13">
        <v>44769</v>
      </c>
      <c r="E21" s="13"/>
      <c r="F21" s="13"/>
      <c r="G21" s="1">
        <f t="shared" si="0"/>
        <v>-30</v>
      </c>
      <c r="H21" s="12">
        <f t="shared" si="1"/>
        <v>-4274.4</v>
      </c>
    </row>
    <row r="22" spans="1:8" ht="15">
      <c r="A22" s="19" t="s">
        <v>203</v>
      </c>
      <c r="B22" s="12">
        <v>15.24</v>
      </c>
      <c r="C22" s="13">
        <v>44800</v>
      </c>
      <c r="D22" s="13">
        <v>44770</v>
      </c>
      <c r="E22" s="13"/>
      <c r="F22" s="13"/>
      <c r="G22" s="1">
        <f t="shared" si="0"/>
        <v>-30</v>
      </c>
      <c r="H22" s="12">
        <f t="shared" si="1"/>
        <v>-457.2</v>
      </c>
    </row>
    <row r="23" spans="1:8" ht="15">
      <c r="A23" s="19" t="s">
        <v>204</v>
      </c>
      <c r="B23" s="12">
        <v>170</v>
      </c>
      <c r="C23" s="13">
        <v>44860</v>
      </c>
      <c r="D23" s="13">
        <v>44820</v>
      </c>
      <c r="E23" s="13"/>
      <c r="F23" s="13"/>
      <c r="G23" s="1">
        <f t="shared" si="0"/>
        <v>-40</v>
      </c>
      <c r="H23" s="12">
        <f t="shared" si="1"/>
        <v>-6800</v>
      </c>
    </row>
    <row r="24" spans="1:8" ht="15">
      <c r="A24" s="19" t="s">
        <v>205</v>
      </c>
      <c r="B24" s="12">
        <v>1500</v>
      </c>
      <c r="C24" s="13">
        <v>44780</v>
      </c>
      <c r="D24" s="13">
        <v>44826</v>
      </c>
      <c r="E24" s="13"/>
      <c r="F24" s="13"/>
      <c r="G24" s="1">
        <f t="shared" si="0"/>
        <v>46</v>
      </c>
      <c r="H24" s="12">
        <f t="shared" si="1"/>
        <v>69000</v>
      </c>
    </row>
    <row r="25" spans="1:8" ht="15">
      <c r="A25" s="19" t="s">
        <v>205</v>
      </c>
      <c r="B25" s="12">
        <v>2</v>
      </c>
      <c r="C25" s="13">
        <v>44780</v>
      </c>
      <c r="D25" s="13">
        <v>44826</v>
      </c>
      <c r="E25" s="13"/>
      <c r="F25" s="13"/>
      <c r="G25" s="1">
        <f t="shared" si="0"/>
        <v>46</v>
      </c>
      <c r="H25" s="12">
        <f t="shared" si="1"/>
        <v>92</v>
      </c>
    </row>
    <row r="26" spans="1:8" ht="1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ht="1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ht="1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ht="1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ht="1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ht="1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ht="1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ht="1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ht="1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ht="1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ht="1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ht="1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ht="1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ht="1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ht="1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ht="1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ht="1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ht="1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ht="1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ht="1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ht="1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ht="1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ht="1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ht="1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ht="1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ht="1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ht="1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ht="1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ht="1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ht="1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ht="1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ht="1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ht="1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ht="1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ht="1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ht="1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ht="1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ht="1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ht="1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ht="1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ht="1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ht="1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ht="1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ht="15">
      <c r="A69" s="19"/>
      <c r="B69" s="12"/>
      <c r="C69" s="13"/>
      <c r="D69" s="13"/>
      <c r="E69" s="13"/>
      <c r="F69" s="13"/>
      <c r="G69" s="1">
        <f aca="true" t="shared" si="2" ref="G69:G132">D69-C69-(F69-E69)</f>
        <v>0</v>
      </c>
      <c r="H69" s="12">
        <f aca="true" t="shared" si="3" ref="H69:H132">B69*G69</f>
        <v>0</v>
      </c>
    </row>
    <row r="70" spans="1:8" ht="1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ht="1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5">
      <c r="A261" s="19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5">
      <c r="A325" s="19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ht="15">
      <c r="A5" s="19"/>
      <c r="B5" s="12"/>
      <c r="C5" s="13"/>
      <c r="D5" s="13"/>
      <c r="E5" s="13"/>
      <c r="F5" s="13"/>
      <c r="G5" s="1">
        <f aca="true" t="shared" si="0" ref="G5:G68">D5-C5-(F5-E5)</f>
        <v>0</v>
      </c>
      <c r="H5" s="12">
        <f aca="true" t="shared" si="1" ref="H5:H68">B5*G5</f>
        <v>0</v>
      </c>
    </row>
    <row r="6" spans="1:8" ht="1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ht="1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ht="1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ht="1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ht="1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ht="1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ht="1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ht="1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ht="1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ht="1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ht="1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ht="1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ht="1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ht="1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ht="1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ht="1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ht="1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ht="1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ht="1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ht="1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ht="1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ht="1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ht="1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ht="1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ht="1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ht="1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ht="1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ht="1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ht="1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ht="1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ht="1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ht="1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ht="1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ht="1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ht="1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ht="1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ht="1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ht="1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ht="1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ht="1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ht="1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ht="1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ht="1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ht="1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ht="1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ht="1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ht="1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ht="1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ht="1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ht="1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ht="1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ht="1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ht="1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ht="1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ht="1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ht="1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ht="1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ht="1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ht="1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ht="1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ht="1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ht="1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ht="1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ht="15">
      <c r="A69" s="19"/>
      <c r="B69" s="12"/>
      <c r="C69" s="13"/>
      <c r="D69" s="13"/>
      <c r="E69" s="13"/>
      <c r="F69" s="13"/>
      <c r="G69" s="1">
        <f aca="true" t="shared" si="2" ref="G69:G132">D69-C69-(F69-E69)</f>
        <v>0</v>
      </c>
      <c r="H69" s="12">
        <f aca="true" t="shared" si="3" ref="H69:H132">B69*G69</f>
        <v>0</v>
      </c>
    </row>
    <row r="70" spans="1:8" ht="1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ht="1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5">
      <c r="A261" s="19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5">
      <c r="A325" s="19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2022-10-04T10:49:58Z</dcterms:modified>
  <cp:category/>
  <cp:version/>
  <cp:contentType/>
  <cp:contentStatus/>
</cp:coreProperties>
</file>